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6905" windowHeight="9120" firstSheet="5" activeTab="7"/>
  </bookViews>
  <sheets>
    <sheet name="传统戏购置247.285" sheetId="1" r:id="rId1"/>
    <sheet name="《白蛇传》服装制作-10.442" sheetId="2" r:id="rId2"/>
    <sheet name="《金翅大鹏》服装制作21.38万元" sheetId="3" r:id="rId3"/>
    <sheet name="《金雁桥》服装制作19.46万元；" sheetId="4" r:id="rId4"/>
    <sheet name="《蝴蝶梦》服装制作16万元；" sheetId="5" r:id="rId5"/>
    <sheet name="《蝴蝶梦》道具制作9.544万元" sheetId="6" r:id="rId6"/>
    <sheet name="《蝴蝶梦》舞美制作10.456万元" sheetId="7" r:id="rId7"/>
    <sheet name="《霸王别姬》服装及造型制作3万元" sheetId="8" r:id="rId8"/>
  </sheets>
  <definedNames>
    <definedName name="_xlnm._FilterDatabase" localSheetId="0" hidden="1">传统戏购置247.285!$A$1:$J$179</definedName>
  </definedNames>
  <calcPr calcId="124519"/>
</workbook>
</file>

<file path=xl/calcChain.xml><?xml version="1.0" encoding="utf-8"?>
<calcChain xmlns="http://schemas.openxmlformats.org/spreadsheetml/2006/main">
  <c r="G2" i="8"/>
  <c r="G3"/>
  <c r="G4"/>
  <c r="G5"/>
  <c r="G6"/>
  <c r="G7"/>
  <c r="G8"/>
  <c r="G9"/>
  <c r="G10"/>
  <c r="G11"/>
  <c r="G12"/>
  <c r="F6" i="7"/>
  <c r="F5"/>
  <c r="F3"/>
  <c r="F4"/>
  <c r="F2"/>
  <c r="G19" i="6"/>
  <c r="G18"/>
  <c r="G17"/>
  <c r="G16"/>
  <c r="G15"/>
  <c r="G14"/>
  <c r="G13"/>
  <c r="G12"/>
  <c r="G11"/>
  <c r="F18" i="5"/>
  <c r="F17"/>
  <c r="F16"/>
  <c r="F15"/>
  <c r="F14"/>
  <c r="F13"/>
  <c r="F12"/>
  <c r="F11"/>
  <c r="F10"/>
  <c r="E18" i="3"/>
  <c r="E17"/>
  <c r="E16"/>
  <c r="E15"/>
  <c r="E14"/>
  <c r="E13"/>
  <c r="E12"/>
  <c r="E11"/>
  <c r="E10"/>
  <c r="E9"/>
  <c r="E8"/>
  <c r="E7"/>
  <c r="E6"/>
  <c r="E4"/>
  <c r="E5"/>
  <c r="E3"/>
  <c r="G13" i="8"/>
  <c r="G10" i="7"/>
  <c r="G10" i="6"/>
  <c r="I10" s="1"/>
  <c r="G9"/>
  <c r="I9" s="1"/>
  <c r="G8"/>
  <c r="I8" s="1"/>
  <c r="I7"/>
  <c r="G7"/>
  <c r="G6"/>
  <c r="I6" s="1"/>
  <c r="I5"/>
  <c r="G5"/>
  <c r="G4"/>
  <c r="I4" s="1"/>
  <c r="G3"/>
  <c r="I3" s="1"/>
  <c r="G2"/>
  <c r="I2" s="1"/>
  <c r="G14" i="8" l="1"/>
  <c r="F7" i="7"/>
  <c r="G9"/>
  <c r="G20" i="6"/>
  <c r="G18" i="5" l="1"/>
  <c r="G17"/>
  <c r="G16"/>
  <c r="G15"/>
  <c r="G14"/>
  <c r="G13"/>
  <c r="G12"/>
  <c r="G11"/>
  <c r="G10"/>
  <c r="G9"/>
  <c r="F9"/>
  <c r="F8"/>
  <c r="G8" s="1"/>
  <c r="G7"/>
  <c r="F7"/>
  <c r="F6"/>
  <c r="G6" s="1"/>
  <c r="G5"/>
  <c r="F5"/>
  <c r="F4"/>
  <c r="G4" s="1"/>
  <c r="G3"/>
  <c r="F3"/>
  <c r="F2"/>
  <c r="F19" l="1"/>
  <c r="G2"/>
  <c r="F5" i="4"/>
  <c r="F4"/>
  <c r="F3"/>
  <c r="F6" l="1"/>
  <c r="E19" i="3"/>
  <c r="G18"/>
  <c r="G17"/>
  <c r="G16"/>
  <c r="G15"/>
  <c r="G14"/>
  <c r="G13"/>
  <c r="G12"/>
  <c r="G11"/>
  <c r="G10"/>
  <c r="G9"/>
  <c r="G8"/>
  <c r="G7"/>
  <c r="G6"/>
  <c r="G5"/>
  <c r="G4"/>
  <c r="G3"/>
  <c r="F10" i="2" l="1"/>
  <c r="F9"/>
  <c r="F8"/>
  <c r="F7"/>
  <c r="F6"/>
  <c r="F5"/>
  <c r="F4"/>
  <c r="F3"/>
  <c r="F2"/>
  <c r="H179" i="1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F11" i="2" l="1"/>
</calcChain>
</file>

<file path=xl/sharedStrings.xml><?xml version="1.0" encoding="utf-8"?>
<sst xmlns="http://schemas.openxmlformats.org/spreadsheetml/2006/main" count="426" uniqueCount="305">
  <si>
    <t>项目明细名称</t>
  </si>
  <si>
    <t>支出经济
分类科目</t>
  </si>
  <si>
    <t>是否涉及
政府采购</t>
  </si>
  <si>
    <t>采购目录名称</t>
  </si>
  <si>
    <t>参考型号</t>
  </si>
  <si>
    <t>采购数量</t>
  </si>
  <si>
    <t>预算申请数</t>
  </si>
  <si>
    <r>
      <t>传统戏服装8</t>
    </r>
    <r>
      <rPr>
        <sz val="12"/>
        <rFont val="宋体"/>
        <family val="3"/>
        <charset val="134"/>
      </rPr>
      <t>3.325</t>
    </r>
    <phoneticPr fontId="4" type="noConversion"/>
  </si>
  <si>
    <t>大宫装</t>
  </si>
  <si>
    <t/>
  </si>
  <si>
    <t>牡丹亭白帔</t>
  </si>
  <si>
    <t>旦角衬褶子</t>
  </si>
  <si>
    <t>玉簪记灰褶子</t>
  </si>
  <si>
    <t>裤袄</t>
  </si>
  <si>
    <t>绣花彩裤</t>
  </si>
  <si>
    <t>牡丹亭纱帔</t>
  </si>
  <si>
    <t>黄对帔</t>
  </si>
  <si>
    <t>古铜褶子</t>
  </si>
  <si>
    <t>红对帔</t>
  </si>
  <si>
    <t>红罪衣罪裤</t>
  </si>
  <si>
    <t>黄白小生褶子</t>
  </si>
  <si>
    <t>绦子</t>
  </si>
  <si>
    <t>黄帔</t>
  </si>
  <si>
    <t>紫相巾</t>
  </si>
  <si>
    <t>女水族服装</t>
  </si>
  <si>
    <t>白纱古装</t>
  </si>
  <si>
    <t>曾袍</t>
  </si>
  <si>
    <t>白纱裙</t>
  </si>
  <si>
    <t>金钱豹褶子</t>
  </si>
  <si>
    <t>金钱豹挎衣裤 侉子 腰古</t>
  </si>
  <si>
    <t>红暗花褶子</t>
  </si>
  <si>
    <t>花神服装</t>
  </si>
  <si>
    <t>神将</t>
  </si>
  <si>
    <t>凤冠</t>
  </si>
  <si>
    <t>黄袄裤</t>
  </si>
  <si>
    <t>小坎肩  四喜带</t>
  </si>
  <si>
    <t>小生道袍</t>
  </si>
  <si>
    <t>红斗篷</t>
  </si>
  <si>
    <t>宫装</t>
  </si>
  <si>
    <t>武生道袍</t>
  </si>
  <si>
    <t>将巾</t>
  </si>
  <si>
    <t>黄男帔</t>
  </si>
  <si>
    <t>黄女帔</t>
  </si>
  <si>
    <t>男衬褶子</t>
  </si>
  <si>
    <t>女衬褶子</t>
  </si>
  <si>
    <t>腰包</t>
  </si>
  <si>
    <t>九龙冠</t>
  </si>
  <si>
    <t>白抱衣裤</t>
  </si>
  <si>
    <t>白武生道袍</t>
  </si>
  <si>
    <t>大罗帽</t>
  </si>
  <si>
    <t>猴蟒</t>
  </si>
  <si>
    <t>猴甲</t>
  </si>
  <si>
    <t>猴衣裤</t>
  </si>
  <si>
    <t>制度衣</t>
  </si>
  <si>
    <t>猴紫金冠</t>
  </si>
  <si>
    <t>猴薄底</t>
  </si>
  <si>
    <t>猴靠</t>
  </si>
  <si>
    <r>
      <t>玉簪记5</t>
    </r>
    <r>
      <rPr>
        <sz val="12"/>
        <rFont val="宋体"/>
        <family val="3"/>
        <charset val="134"/>
      </rPr>
      <t>.52</t>
    </r>
    <phoneticPr fontId="4" type="noConversion"/>
  </si>
  <si>
    <t>衬褶子</t>
  </si>
  <si>
    <t>湖绿色褶子</t>
  </si>
  <si>
    <t>桥梁巾</t>
  </si>
  <si>
    <t>粉花褶子</t>
  </si>
  <si>
    <t>领衣</t>
  </si>
  <si>
    <t>黄古装</t>
  </si>
  <si>
    <t>道姑坎肩</t>
  </si>
  <si>
    <t>绣花纱裙</t>
  </si>
  <si>
    <t>双穗大黄绦子</t>
  </si>
  <si>
    <t>粉古装</t>
  </si>
  <si>
    <t>双穗大粉绦子</t>
  </si>
  <si>
    <r>
      <t>妇好道具1</t>
    </r>
    <r>
      <rPr>
        <sz val="12"/>
        <rFont val="宋体"/>
        <family val="3"/>
        <charset val="134"/>
      </rPr>
      <t>5</t>
    </r>
    <phoneticPr fontId="4" type="noConversion"/>
  </si>
  <si>
    <t>桌灯</t>
  </si>
  <si>
    <t>手提灯</t>
  </si>
  <si>
    <t>马 鞭 黄 黑5节</t>
  </si>
  <si>
    <t>马鞭 红 白3节</t>
  </si>
  <si>
    <t>大刀</t>
  </si>
  <si>
    <t>大枪</t>
  </si>
  <si>
    <t>酒壶</t>
  </si>
  <si>
    <t>酒斗  大小</t>
  </si>
  <si>
    <t>三兰单枪</t>
  </si>
  <si>
    <t>白带单枪</t>
  </si>
  <si>
    <t>出手枪</t>
  </si>
  <si>
    <t>单出头单刀</t>
  </si>
  <si>
    <t>腰刀</t>
  </si>
  <si>
    <t>手肘  2红 4黑</t>
  </si>
  <si>
    <t>双头枪白带</t>
  </si>
  <si>
    <t>符节</t>
  </si>
  <si>
    <t>围桌椅帔</t>
  </si>
  <si>
    <t>托盘</t>
  </si>
  <si>
    <t>锤</t>
  </si>
  <si>
    <t>日月镜</t>
  </si>
  <si>
    <t>水旗</t>
  </si>
  <si>
    <t>云旗</t>
  </si>
  <si>
    <t>飞虎旗</t>
  </si>
  <si>
    <t>大都杆</t>
  </si>
  <si>
    <t>圣旨</t>
  </si>
  <si>
    <t>圈椅</t>
  </si>
  <si>
    <t>枪缨子</t>
  </si>
  <si>
    <t>枪带子</t>
  </si>
  <si>
    <t>枪头</t>
  </si>
  <si>
    <t>藤棍</t>
  </si>
  <si>
    <t>游园惊梦55.72</t>
    <phoneticPr fontId="4" type="noConversion"/>
  </si>
  <si>
    <t>杜丽娘  兰女褶子</t>
  </si>
  <si>
    <t>杜丽娘   红帔</t>
  </si>
  <si>
    <t>杜丽娘  黑女褶子</t>
  </si>
  <si>
    <t>杜丽娘   飘带云肩</t>
  </si>
  <si>
    <t>杜丽娘  腰包</t>
  </si>
  <si>
    <t>柳梦梅  道袍</t>
  </si>
  <si>
    <t>柳梦梅  红男帔</t>
  </si>
  <si>
    <t>小巾子</t>
  </si>
  <si>
    <t>鬼脸</t>
  </si>
  <si>
    <t>虎皮衣</t>
  </si>
  <si>
    <t>仙女服装</t>
  </si>
  <si>
    <t>判帽</t>
  </si>
  <si>
    <t>官衣</t>
  </si>
  <si>
    <t>靴子</t>
  </si>
  <si>
    <t>睡魔神服装</t>
  </si>
  <si>
    <t>大花神</t>
  </si>
  <si>
    <t>十三花神</t>
  </si>
  <si>
    <t>2.4*13=31.2</t>
    <phoneticPr fontId="1" type="noConversion"/>
  </si>
  <si>
    <t>春香</t>
  </si>
  <si>
    <t>龟 虾 蟹 蛙 服装</t>
  </si>
  <si>
    <t>男靠</t>
  </si>
  <si>
    <t>女靠</t>
  </si>
  <si>
    <t>绿团龙箭衣</t>
  </si>
  <si>
    <t>猴爆衣裤 罗帽</t>
  </si>
  <si>
    <t>白箭衣 罗帽</t>
  </si>
  <si>
    <t>小妖：云肩  侉子   腰箍</t>
  </si>
  <si>
    <t>蝴蝶侉衣  腰巾子 豆包帽 三岔口</t>
  </si>
  <si>
    <t>抱衣 裤 罗帽 汗巾  三岔口</t>
  </si>
  <si>
    <t>判官红，黑褶子  屁股</t>
  </si>
  <si>
    <t>小猴  服装 罗帽</t>
  </si>
  <si>
    <t xml:space="preserve">黄兵衣  裤  </t>
  </si>
  <si>
    <t xml:space="preserve">蓝兵  裤  </t>
  </si>
  <si>
    <t>虹桥赠珠  挎衣 裤 鱼鳞甲</t>
  </si>
  <si>
    <t>马童服装 头布</t>
  </si>
  <si>
    <t>问探  服装</t>
  </si>
  <si>
    <t>焦光普 服装  小鞑帽</t>
  </si>
  <si>
    <t>龟 虾 蟹 蛙  盔</t>
  </si>
  <si>
    <t>黄 蓝 兵盔</t>
  </si>
  <si>
    <t>坡刀</t>
  </si>
  <si>
    <t>盆</t>
  </si>
  <si>
    <t>（2桌4椅）烟色围桌椅帔</t>
  </si>
  <si>
    <t>琵琶</t>
  </si>
  <si>
    <t>呈旨</t>
  </si>
  <si>
    <t>关羽大都旗</t>
  </si>
  <si>
    <t>折叠桌大</t>
  </si>
  <si>
    <t>十八罗汉 脸子  头套</t>
  </si>
  <si>
    <t>如来  盔</t>
  </si>
  <si>
    <t>钻天盔</t>
  </si>
  <si>
    <t>八面威</t>
  </si>
  <si>
    <t>棕帽罩</t>
  </si>
  <si>
    <t>时迁棕帽</t>
  </si>
  <si>
    <t>盗银壶棕帽</t>
  </si>
  <si>
    <t>狗牙泡条</t>
  </si>
  <si>
    <t>二郎叉子</t>
  </si>
  <si>
    <t>甩发加长</t>
  </si>
  <si>
    <t>夫子巾</t>
  </si>
  <si>
    <t>皂隶帽</t>
  </si>
  <si>
    <t>小达帽</t>
  </si>
  <si>
    <t>黑相沙</t>
  </si>
  <si>
    <t>夜奔黑罗帽</t>
  </si>
  <si>
    <t>八字吊达</t>
  </si>
  <si>
    <t>丑三</t>
  </si>
  <si>
    <t>黑五喜</t>
  </si>
  <si>
    <t>白五喜</t>
  </si>
  <si>
    <t>黒一字</t>
  </si>
  <si>
    <t>王八须</t>
  </si>
  <si>
    <t>红一字</t>
  </si>
  <si>
    <t>改良白五柳</t>
  </si>
  <si>
    <t>花脸白满</t>
  </si>
  <si>
    <t>花脸惨满</t>
  </si>
  <si>
    <t>白三</t>
  </si>
  <si>
    <t>惨三</t>
  </si>
  <si>
    <t>红扎</t>
  </si>
  <si>
    <t>黒扎</t>
  </si>
  <si>
    <t>花脸黒满</t>
  </si>
  <si>
    <t>老生二涛</t>
  </si>
  <si>
    <t>问探 马童盔</t>
  </si>
  <si>
    <t>南派点绸头面</t>
  </si>
  <si>
    <t>单价</t>
    <phoneticPr fontId="1" type="noConversion"/>
  </si>
  <si>
    <t>序号</t>
  </si>
  <si>
    <t>项目</t>
  </si>
  <si>
    <t>数量</t>
  </si>
  <si>
    <t>单位</t>
  </si>
  <si>
    <t>单价</t>
  </si>
  <si>
    <t>总价</t>
  </si>
  <si>
    <t>白蛇女帔</t>
  </si>
  <si>
    <t>件</t>
  </si>
  <si>
    <t>条</t>
  </si>
  <si>
    <t>白蛇女褶子</t>
  </si>
  <si>
    <t>架包</t>
  </si>
  <si>
    <t>白蛇打衣裤战裙</t>
  </si>
  <si>
    <t>套</t>
  </si>
  <si>
    <t>青蛇打衣裤战裙</t>
  </si>
  <si>
    <t>青蛇袄裤大坎肩腰巾子</t>
  </si>
  <si>
    <t>许仙小生道袍</t>
  </si>
  <si>
    <t>《金翅大鹏》服装、盔头、靴鞋</t>
  </si>
  <si>
    <t>品名</t>
  </si>
  <si>
    <t>金额</t>
  </si>
  <si>
    <t>备注</t>
  </si>
  <si>
    <t>大鹏盔</t>
  </si>
  <si>
    <t>顶</t>
  </si>
  <si>
    <t>改良靠</t>
  </si>
  <si>
    <t>绣彩裤</t>
  </si>
  <si>
    <t>绣薄底</t>
  </si>
  <si>
    <t>双</t>
  </si>
  <si>
    <t>大鹏厚底</t>
  </si>
  <si>
    <t>大鹏斗篷</t>
  </si>
  <si>
    <t>猴衣、僧帽</t>
  </si>
  <si>
    <t>蓬头</t>
  </si>
  <si>
    <t>个</t>
  </si>
  <si>
    <t>抓揪</t>
  </si>
  <si>
    <t>大额子</t>
  </si>
  <si>
    <t>长、短袄裤、袈裟</t>
  </si>
  <si>
    <t>面具</t>
  </si>
  <si>
    <t>头套</t>
  </si>
  <si>
    <t>灰打鞋</t>
  </si>
  <si>
    <t>合计</t>
  </si>
  <si>
    <t>金雁桥报价</t>
  </si>
  <si>
    <t>产品名称</t>
  </si>
  <si>
    <t>男大靠</t>
  </si>
  <si>
    <t>张飞</t>
  </si>
  <si>
    <t>诸葛亮</t>
  </si>
  <si>
    <t>紫金冠</t>
  </si>
  <si>
    <t>二龙  男额子 莲花冠</t>
  </si>
  <si>
    <t>白学士衣  腰古</t>
  </si>
  <si>
    <t>黑斗篷</t>
  </si>
  <si>
    <t>红改良官衣</t>
  </si>
  <si>
    <t>厚底</t>
  </si>
  <si>
    <t>素男彩裤</t>
  </si>
  <si>
    <t>男褶子</t>
  </si>
  <si>
    <t>女褶子</t>
  </si>
  <si>
    <t>女帔</t>
  </si>
  <si>
    <t>衬领</t>
  </si>
  <si>
    <t>衬坎</t>
  </si>
  <si>
    <t>胖袄</t>
  </si>
  <si>
    <t>彩鞋</t>
  </si>
  <si>
    <t>固定资产</t>
    <phoneticPr fontId="1" type="noConversion"/>
  </si>
  <si>
    <t>专用材料</t>
    <phoneticPr fontId="1" type="noConversion"/>
  </si>
  <si>
    <t>团扇</t>
  </si>
  <si>
    <t>把</t>
  </si>
  <si>
    <t>云帚</t>
  </si>
  <si>
    <t>髯口</t>
  </si>
  <si>
    <t>口</t>
  </si>
  <si>
    <t>酒杯</t>
  </si>
  <si>
    <t>担子</t>
  </si>
  <si>
    <t>椅子</t>
  </si>
  <si>
    <t>桌子</t>
  </si>
  <si>
    <t>盘子</t>
  </si>
  <si>
    <t>冰裂纹描金椅</t>
  </si>
  <si>
    <t>绣蝴蝶纹长绸</t>
  </si>
  <si>
    <t>大帐</t>
  </si>
  <si>
    <t>托盘 酒壶 酒斗</t>
  </si>
  <si>
    <t>骷髅面具</t>
  </si>
  <si>
    <t>特制浮尘</t>
  </si>
  <si>
    <t>蝴蝶团扇</t>
  </si>
  <si>
    <t>枯木长杆</t>
  </si>
  <si>
    <t>绢制大号蝴蝶</t>
  </si>
  <si>
    <t>固定资产</t>
    <phoneticPr fontId="24" type="noConversion"/>
  </si>
  <si>
    <t>专用材料</t>
    <phoneticPr fontId="24" type="noConversion"/>
  </si>
  <si>
    <t>制作工艺</t>
  </si>
  <si>
    <t>镂空软景-马踏飞燕</t>
  </si>
  <si>
    <t>棉纺布美工绘景.抠型附隐形黑网</t>
  </si>
  <si>
    <t>平米</t>
  </si>
  <si>
    <t>木质栏杆档片</t>
  </si>
  <si>
    <t>木工制作.美工绘景</t>
  </si>
  <si>
    <t>组</t>
  </si>
  <si>
    <t>情景点缀-蝴蝶</t>
  </si>
  <si>
    <t>美工制作.绘制</t>
  </si>
  <si>
    <t>项</t>
  </si>
  <si>
    <t>坐凳</t>
  </si>
  <si>
    <t>开场牌匾</t>
  </si>
  <si>
    <t>轻钢龙骨.阳光板.EVA雕刻.美工绘景</t>
  </si>
  <si>
    <t>固定资产</t>
    <phoneticPr fontId="1" type="noConversion"/>
  </si>
  <si>
    <t>专用材料</t>
    <phoneticPr fontId="1" type="noConversion"/>
  </si>
  <si>
    <t>人物</t>
  </si>
  <si>
    <t>角色总套数</t>
  </si>
  <si>
    <t>参数要求</t>
  </si>
  <si>
    <t>虞姬</t>
  </si>
  <si>
    <t>戏曲装</t>
  </si>
  <si>
    <t>发饰饰品</t>
  </si>
  <si>
    <t>虞姬头饰，手工</t>
  </si>
  <si>
    <t>水衣</t>
  </si>
  <si>
    <t>丝绸</t>
  </si>
  <si>
    <t>现代装</t>
  </si>
  <si>
    <t>女主套装</t>
  </si>
  <si>
    <t>针织或全绵</t>
  </si>
  <si>
    <t>现代鞋</t>
  </si>
  <si>
    <t>休闲时尚款</t>
  </si>
  <si>
    <t>霸王</t>
  </si>
  <si>
    <t>男主套装</t>
  </si>
  <si>
    <t>针织全棉开衫外套</t>
  </si>
  <si>
    <t>休闲、透气鞋</t>
  </si>
  <si>
    <t>龙套</t>
  </si>
  <si>
    <t>演出鞋</t>
  </si>
  <si>
    <t>戏曲练功鞋</t>
  </si>
  <si>
    <t>练功薄底鞋</t>
  </si>
  <si>
    <t>现代装外套</t>
  </si>
  <si>
    <t>日常装</t>
  </si>
  <si>
    <t>日常鞋</t>
  </si>
  <si>
    <t>小计</t>
  </si>
  <si>
    <t>合计</t>
    <phoneticPr fontId="1" type="noConversion"/>
  </si>
  <si>
    <t>总价(万元)</t>
    <phoneticPr fontId="1" type="noConversion"/>
  </si>
  <si>
    <t>单价（万元）</t>
    <phoneticPr fontId="1" type="noConversion"/>
  </si>
  <si>
    <t>总价（万元）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</si>
</sst>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###,##0.000000"/>
    <numFmt numFmtId="177" formatCode="0.000000_);[Red]\(0.000000\)"/>
    <numFmt numFmtId="178" formatCode="0.000000_ "/>
    <numFmt numFmtId="179" formatCode="&quot;¥&quot;#,##0.00_);[Red]\(&quot;¥&quot;#,##0.00\)"/>
  </numFmts>
  <fonts count="26">
    <font>
      <sz val="12"/>
      <name val="宋体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华文仿宋"/>
      <family val="3"/>
      <charset val="134"/>
    </font>
    <font>
      <b/>
      <sz val="16"/>
      <color rgb="FF000000"/>
      <name val="STFangsong"/>
      <charset val="134"/>
    </font>
    <font>
      <sz val="12"/>
      <color rgb="FF00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rgb="FF000000"/>
      <name val="STFangsong"/>
      <charset val="134"/>
    </font>
    <font>
      <sz val="12"/>
      <color rgb="FF000000"/>
      <name val="STFangsong"/>
      <charset val="134"/>
    </font>
    <font>
      <sz val="14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.5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</cellStyleXfs>
  <cellXfs count="16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0" xfId="0" applyFill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176" fontId="6" fillId="3" borderId="5" xfId="0" applyNumberFormat="1" applyFont="1" applyFill="1" applyBorder="1" applyAlignment="1">
      <alignment horizontal="left" vertical="center" wrapText="1"/>
    </xf>
    <xf numFmtId="176" fontId="6" fillId="3" borderId="5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77" fontId="7" fillId="3" borderId="6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76" fontId="6" fillId="3" borderId="8" xfId="0" applyNumberFormat="1" applyFont="1" applyFill="1" applyBorder="1" applyAlignment="1">
      <alignment horizontal="left" vertical="center" wrapText="1"/>
    </xf>
    <xf numFmtId="176" fontId="6" fillId="3" borderId="8" xfId="0" applyNumberFormat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176" fontId="6" fillId="4" borderId="4" xfId="0" applyNumberFormat="1" applyFont="1" applyFill="1" applyBorder="1" applyAlignment="1">
      <alignment horizontal="left" vertical="center" wrapText="1"/>
    </xf>
    <xf numFmtId="176" fontId="6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176" fontId="6" fillId="5" borderId="9" xfId="0" applyNumberFormat="1" applyFont="1" applyFill="1" applyBorder="1" applyAlignment="1">
      <alignment horizontal="left" vertical="center" wrapText="1"/>
    </xf>
    <xf numFmtId="176" fontId="6" fillId="5" borderId="9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/>
    </xf>
    <xf numFmtId="176" fontId="6" fillId="6" borderId="5" xfId="0" applyNumberFormat="1" applyFont="1" applyFill="1" applyBorder="1" applyAlignment="1">
      <alignment horizontal="left" vertical="center" wrapText="1"/>
    </xf>
    <xf numFmtId="176" fontId="6" fillId="6" borderId="5" xfId="0" applyNumberFormat="1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176" fontId="12" fillId="6" borderId="5" xfId="0" applyNumberFormat="1" applyFont="1" applyFill="1" applyBorder="1" applyAlignment="1">
      <alignment horizontal="left" vertical="center" wrapText="1"/>
    </xf>
    <xf numFmtId="176" fontId="12" fillId="6" borderId="5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176" fontId="6" fillId="7" borderId="5" xfId="0" applyNumberFormat="1" applyFont="1" applyFill="1" applyBorder="1" applyAlignment="1">
      <alignment horizontal="left" vertical="center" wrapText="1"/>
    </xf>
    <xf numFmtId="176" fontId="6" fillId="7" borderId="5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0" fillId="2" borderId="0" xfId="0" applyFill="1" applyAlignment="1">
      <alignment horizontal="center" vertical="center"/>
    </xf>
    <xf numFmtId="177" fontId="7" fillId="3" borderId="10" xfId="0" applyNumberFormat="1" applyFont="1" applyFill="1" applyBorder="1" applyAlignment="1">
      <alignment horizontal="center" vertical="center"/>
    </xf>
    <xf numFmtId="177" fontId="0" fillId="4" borderId="6" xfId="0" applyNumberFormat="1" applyFill="1" applyBorder="1" applyAlignment="1">
      <alignment horizontal="center" vertical="center"/>
    </xf>
    <xf numFmtId="177" fontId="11" fillId="5" borderId="6" xfId="0" applyNumberFormat="1" applyFont="1" applyFill="1" applyBorder="1" applyAlignment="1">
      <alignment horizontal="center" vertical="top" wrapText="1"/>
    </xf>
    <xf numFmtId="177" fontId="11" fillId="6" borderId="6" xfId="0" applyNumberFormat="1" applyFont="1" applyFill="1" applyBorder="1" applyAlignment="1">
      <alignment horizontal="center" vertical="top" wrapText="1"/>
    </xf>
    <xf numFmtId="177" fontId="13" fillId="6" borderId="6" xfId="0" applyNumberFormat="1" applyFont="1" applyFill="1" applyBorder="1" applyAlignment="1">
      <alignment horizontal="center" vertical="top" wrapText="1"/>
    </xf>
    <xf numFmtId="177" fontId="11" fillId="7" borderId="6" xfId="0" applyNumberFormat="1" applyFont="1" applyFill="1" applyBorder="1" applyAlignment="1">
      <alignment horizontal="center" vertical="top" wrapText="1"/>
    </xf>
    <xf numFmtId="176" fontId="7" fillId="2" borderId="4" xfId="0" applyNumberFormat="1" applyFont="1" applyFill="1" applyBorder="1" applyAlignment="1">
      <alignment vertical="center"/>
    </xf>
    <xf numFmtId="0" fontId="14" fillId="2" borderId="4" xfId="0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6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8" fillId="8" borderId="14" xfId="0" applyFont="1" applyFill="1" applyBorder="1" applyAlignment="1">
      <alignment vertical="center"/>
    </xf>
    <xf numFmtId="0" fontId="18" fillId="8" borderId="14" xfId="0" applyFont="1" applyFill="1" applyBorder="1" applyAlignment="1">
      <alignment horizontal="center" vertical="center"/>
    </xf>
    <xf numFmtId="0" fontId="0" fillId="8" borderId="14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8" borderId="14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/>
    </xf>
    <xf numFmtId="0" fontId="21" fillId="8" borderId="14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0" fillId="0" borderId="0" xfId="0" applyAlignment="1"/>
    <xf numFmtId="0" fontId="0" fillId="8" borderId="0" xfId="0" applyFill="1" applyAlignment="1">
      <alignment horizontal="center" vertical="center"/>
    </xf>
    <xf numFmtId="0" fontId="8" fillId="8" borderId="14" xfId="0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 vertical="center"/>
    </xf>
    <xf numFmtId="0" fontId="0" fillId="8" borderId="0" xfId="0" applyFill="1" applyAlignment="1"/>
    <xf numFmtId="0" fontId="0" fillId="0" borderId="14" xfId="0" applyFont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9" borderId="14" xfId="3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176" fontId="7" fillId="8" borderId="4" xfId="0" applyNumberFormat="1" applyFont="1" applyFill="1" applyBorder="1" applyAlignment="1">
      <alignment vertical="center"/>
    </xf>
    <xf numFmtId="176" fontId="12" fillId="8" borderId="4" xfId="0" applyNumberFormat="1" applyFont="1" applyFill="1" applyBorder="1" applyAlignment="1">
      <alignment vertical="center"/>
    </xf>
    <xf numFmtId="0" fontId="0" fillId="8" borderId="0" xfId="0" applyFill="1" applyBorder="1">
      <alignment vertical="center"/>
    </xf>
    <xf numFmtId="0" fontId="0" fillId="8" borderId="0" xfId="0" applyFill="1">
      <alignment vertical="center"/>
    </xf>
    <xf numFmtId="0" fontId="13" fillId="8" borderId="0" xfId="0" applyFont="1" applyFill="1">
      <alignment vertical="center"/>
    </xf>
    <xf numFmtId="177" fontId="8" fillId="7" borderId="6" xfId="0" applyNumberFormat="1" applyFont="1" applyFill="1" applyBorder="1" applyAlignment="1">
      <alignment horizontal="center" vertical="top" wrapText="1"/>
    </xf>
    <xf numFmtId="176" fontId="5" fillId="8" borderId="4" xfId="0" applyNumberFormat="1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Font="1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3" xfId="0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9" fontId="0" fillId="0" borderId="2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8" borderId="11" xfId="0" applyNumberFormat="1" applyFill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0" borderId="0" xfId="0" applyNumberFormat="1">
      <alignment vertical="center"/>
    </xf>
    <xf numFmtId="178" fontId="16" fillId="0" borderId="14" xfId="0" applyNumberFormat="1" applyFont="1" applyFill="1" applyBorder="1" applyAlignment="1">
      <alignment horizontal="center" vertical="center"/>
    </xf>
    <xf numFmtId="178" fontId="18" fillId="8" borderId="14" xfId="0" applyNumberFormat="1" applyFont="1" applyFill="1" applyBorder="1" applyAlignment="1">
      <alignment horizontal="center" vertical="center"/>
    </xf>
    <xf numFmtId="178" fontId="18" fillId="0" borderId="14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78" fontId="21" fillId="0" borderId="14" xfId="0" applyNumberFormat="1" applyFont="1" applyBorder="1" applyAlignment="1">
      <alignment horizontal="center" vertical="center" wrapText="1"/>
    </xf>
    <xf numFmtId="178" fontId="21" fillId="0" borderId="0" xfId="0" applyNumberFormat="1" applyFont="1" applyAlignment="1">
      <alignment horizontal="center" vertical="center"/>
    </xf>
    <xf numFmtId="178" fontId="21" fillId="8" borderId="14" xfId="0" applyNumberFormat="1" applyFont="1" applyFill="1" applyBorder="1" applyAlignment="1">
      <alignment horizontal="center" vertical="center" wrapText="1"/>
    </xf>
    <xf numFmtId="178" fontId="21" fillId="8" borderId="0" xfId="0" applyNumberFormat="1" applyFont="1" applyFill="1" applyAlignment="1">
      <alignment horizontal="center" vertical="center"/>
    </xf>
    <xf numFmtId="178" fontId="21" fillId="8" borderId="14" xfId="0" applyNumberFormat="1" applyFont="1" applyFill="1" applyBorder="1" applyAlignment="1">
      <alignment horizontal="center" vertical="center"/>
    </xf>
    <xf numFmtId="178" fontId="21" fillId="0" borderId="14" xfId="0" applyNumberFormat="1" applyFont="1" applyBorder="1" applyAlignment="1">
      <alignment horizontal="center" vertical="center"/>
    </xf>
    <xf numFmtId="178" fontId="25" fillId="9" borderId="14" xfId="3" applyNumberFormat="1" applyFont="1" applyFill="1" applyBorder="1" applyAlignment="1">
      <alignment horizontal="center" vertical="center" wrapText="1"/>
    </xf>
    <xf numFmtId="178" fontId="25" fillId="0" borderId="14" xfId="3" applyNumberFormat="1" applyFont="1" applyBorder="1" applyAlignment="1">
      <alignment horizontal="center" vertical="center" wrapText="1"/>
    </xf>
    <xf numFmtId="178" fontId="0" fillId="0" borderId="14" xfId="0" applyNumberFormat="1" applyBorder="1" applyAlignment="1">
      <alignment horizontal="center" vertical="center"/>
    </xf>
    <xf numFmtId="178" fontId="0" fillId="8" borderId="14" xfId="0" applyNumberFormat="1" applyFill="1" applyBorder="1" applyAlignment="1">
      <alignment horizontal="center" vertical="center"/>
    </xf>
    <xf numFmtId="178" fontId="0" fillId="2" borderId="14" xfId="0" applyNumberFormat="1" applyFill="1" applyBorder="1" applyAlignment="1">
      <alignment horizontal="center" vertical="center"/>
    </xf>
    <xf numFmtId="178" fontId="3" fillId="2" borderId="14" xfId="0" applyNumberFormat="1" applyFont="1" applyFill="1" applyBorder="1" applyAlignment="1">
      <alignment horizontal="center" vertical="center"/>
    </xf>
    <xf numFmtId="179" fontId="0" fillId="0" borderId="23" xfId="0" applyNumberFormat="1" applyBorder="1" applyAlignment="1">
      <alignment vertical="center"/>
    </xf>
    <xf numFmtId="177" fontId="3" fillId="0" borderId="4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center" vertical="center"/>
    </xf>
    <xf numFmtId="177" fontId="0" fillId="0" borderId="22" xfId="0" applyNumberFormat="1" applyBorder="1" applyAlignment="1">
      <alignment vertical="center"/>
    </xf>
    <xf numFmtId="177" fontId="0" fillId="0" borderId="0" xfId="0" applyNumberFormat="1" applyAlignment="1">
      <alignment horizontal="center" vertical="center"/>
    </xf>
  </cellXfs>
  <cellStyles count="4">
    <cellStyle name="常规" xfId="0" builtinId="0"/>
    <cellStyle name="常规 41" xfId="1"/>
    <cellStyle name="常规 7" xfId="2"/>
    <cellStyle name="常规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9"/>
  <sheetViews>
    <sheetView topLeftCell="A169" workbookViewId="0">
      <selection activeCell="H185" sqref="H185"/>
    </sheetView>
  </sheetViews>
  <sheetFormatPr defaultColWidth="12" defaultRowHeight="14.25"/>
  <cols>
    <col min="1" max="1" width="19.75" style="1" customWidth="1"/>
    <col min="2" max="2" width="26.625" style="1" customWidth="1"/>
    <col min="3" max="3" width="12" style="1" hidden="1" customWidth="1"/>
    <col min="4" max="4" width="14" style="1" hidden="1" customWidth="1"/>
    <col min="5" max="5" width="13" style="1" hidden="1" customWidth="1"/>
    <col min="6" max="6" width="12" style="1" hidden="1" customWidth="1"/>
    <col min="7" max="7" width="14" style="1" customWidth="1"/>
    <col min="8" max="8" width="21.875" style="42" customWidth="1"/>
    <col min="9" max="16384" width="12" style="1"/>
  </cols>
  <sheetData>
    <row r="1" spans="1:10" ht="38.1" customHeight="1">
      <c r="B1" s="2" t="s">
        <v>0</v>
      </c>
      <c r="C1" s="3" t="s">
        <v>1</v>
      </c>
      <c r="D1" s="3" t="s">
        <v>2</v>
      </c>
      <c r="E1" s="2" t="s">
        <v>3</v>
      </c>
      <c r="F1" s="2" t="s">
        <v>4</v>
      </c>
      <c r="G1" s="4" t="s">
        <v>5</v>
      </c>
      <c r="H1" s="5" t="s">
        <v>6</v>
      </c>
      <c r="I1" s="50" t="s">
        <v>179</v>
      </c>
      <c r="J1" s="6"/>
    </row>
    <row r="2" spans="1:10" ht="23.1" customHeight="1">
      <c r="A2" s="100" t="s">
        <v>7</v>
      </c>
      <c r="B2" s="7" t="s">
        <v>8</v>
      </c>
      <c r="C2" s="8"/>
      <c r="D2" s="9"/>
      <c r="E2" s="8" t="s">
        <v>9</v>
      </c>
      <c r="F2" s="8" t="s">
        <v>9</v>
      </c>
      <c r="G2" s="10">
        <v>1</v>
      </c>
      <c r="H2" s="11">
        <v>4.5</v>
      </c>
      <c r="I2" s="91">
        <f>H2/G2</f>
        <v>4.5</v>
      </c>
      <c r="J2" s="93"/>
    </row>
    <row r="3" spans="1:10" ht="22.5" customHeight="1">
      <c r="A3" s="101"/>
      <c r="B3" s="7" t="s">
        <v>10</v>
      </c>
      <c r="C3" s="8"/>
      <c r="D3" s="9"/>
      <c r="E3" s="8"/>
      <c r="F3" s="8"/>
      <c r="G3" s="10">
        <v>2</v>
      </c>
      <c r="H3" s="11">
        <v>1.5</v>
      </c>
      <c r="I3" s="91">
        <f t="shared" ref="I3:I63" si="0">H3/G3</f>
        <v>0.75</v>
      </c>
      <c r="J3" s="94"/>
    </row>
    <row r="4" spans="1:10" ht="22.5" customHeight="1">
      <c r="A4" s="101"/>
      <c r="B4" s="7" t="s">
        <v>11</v>
      </c>
      <c r="C4" s="8"/>
      <c r="D4" s="9"/>
      <c r="E4" s="8"/>
      <c r="F4" s="8"/>
      <c r="G4" s="10">
        <v>1</v>
      </c>
      <c r="H4" s="11">
        <v>0.35</v>
      </c>
      <c r="I4" s="91">
        <f t="shared" si="0"/>
        <v>0.35</v>
      </c>
      <c r="J4" s="94"/>
    </row>
    <row r="5" spans="1:10" ht="22.5" customHeight="1">
      <c r="A5" s="101"/>
      <c r="B5" s="7" t="s">
        <v>12</v>
      </c>
      <c r="C5" s="8"/>
      <c r="D5" s="9"/>
      <c r="E5" s="8"/>
      <c r="F5" s="8"/>
      <c r="G5" s="10">
        <v>1</v>
      </c>
      <c r="H5" s="11">
        <v>0.7</v>
      </c>
      <c r="I5" s="91">
        <f t="shared" si="0"/>
        <v>0.7</v>
      </c>
      <c r="J5" s="94"/>
    </row>
    <row r="6" spans="1:10" ht="22.5" customHeight="1">
      <c r="A6" s="101"/>
      <c r="B6" s="7" t="s">
        <v>13</v>
      </c>
      <c r="C6" s="8"/>
      <c r="D6" s="9"/>
      <c r="E6" s="8"/>
      <c r="F6" s="8"/>
      <c r="G6" s="10">
        <v>2</v>
      </c>
      <c r="H6" s="11">
        <v>1.36</v>
      </c>
      <c r="I6" s="91">
        <f t="shared" si="0"/>
        <v>0.68</v>
      </c>
      <c r="J6" s="94"/>
    </row>
    <row r="7" spans="1:10" ht="22.5" customHeight="1">
      <c r="A7" s="101"/>
      <c r="B7" s="7" t="s">
        <v>14</v>
      </c>
      <c r="C7" s="8"/>
      <c r="D7" s="9"/>
      <c r="E7" s="8"/>
      <c r="F7" s="8"/>
      <c r="G7" s="10">
        <v>8</v>
      </c>
      <c r="H7" s="11">
        <v>1.92</v>
      </c>
      <c r="I7" s="91">
        <f t="shared" si="0"/>
        <v>0.24</v>
      </c>
      <c r="J7" s="94"/>
    </row>
    <row r="8" spans="1:10" ht="22.5" customHeight="1">
      <c r="A8" s="101"/>
      <c r="B8" s="7" t="s">
        <v>15</v>
      </c>
      <c r="C8" s="8"/>
      <c r="D8" s="9"/>
      <c r="E8" s="8"/>
      <c r="F8" s="8"/>
      <c r="G8" s="10">
        <v>4</v>
      </c>
      <c r="H8" s="11">
        <v>0.6</v>
      </c>
      <c r="I8" s="91">
        <f t="shared" si="0"/>
        <v>0.15</v>
      </c>
      <c r="J8" s="94"/>
    </row>
    <row r="9" spans="1:10" ht="22.5" customHeight="1">
      <c r="A9" s="101"/>
      <c r="B9" s="7" t="s">
        <v>16</v>
      </c>
      <c r="C9" s="8"/>
      <c r="D9" s="9"/>
      <c r="E9" s="8"/>
      <c r="F9" s="8"/>
      <c r="G9" s="10">
        <v>2</v>
      </c>
      <c r="H9" s="11">
        <v>3.8</v>
      </c>
      <c r="I9" s="91">
        <f t="shared" si="0"/>
        <v>1.9</v>
      </c>
      <c r="J9" s="94"/>
    </row>
    <row r="10" spans="1:10" ht="22.5" customHeight="1">
      <c r="A10" s="101"/>
      <c r="B10" s="7" t="s">
        <v>17</v>
      </c>
      <c r="C10" s="8"/>
      <c r="D10" s="9"/>
      <c r="E10" s="8"/>
      <c r="F10" s="8"/>
      <c r="G10" s="10">
        <v>1</v>
      </c>
      <c r="H10" s="11">
        <v>0.25</v>
      </c>
      <c r="I10" s="91">
        <f t="shared" si="0"/>
        <v>0.25</v>
      </c>
      <c r="J10" s="94"/>
    </row>
    <row r="11" spans="1:10" ht="22.5" customHeight="1">
      <c r="A11" s="101"/>
      <c r="B11" s="7" t="s">
        <v>18</v>
      </c>
      <c r="C11" s="8"/>
      <c r="D11" s="9"/>
      <c r="E11" s="8"/>
      <c r="F11" s="8"/>
      <c r="G11" s="10">
        <v>2</v>
      </c>
      <c r="H11" s="11">
        <v>3.4</v>
      </c>
      <c r="I11" s="91">
        <f t="shared" si="0"/>
        <v>1.7</v>
      </c>
      <c r="J11" s="94"/>
    </row>
    <row r="12" spans="1:10" ht="22.5" customHeight="1">
      <c r="A12" s="101"/>
      <c r="B12" s="7" t="s">
        <v>19</v>
      </c>
      <c r="C12" s="8"/>
      <c r="D12" s="9"/>
      <c r="E12" s="8"/>
      <c r="F12" s="8"/>
      <c r="G12" s="10">
        <v>1</v>
      </c>
      <c r="H12" s="11">
        <v>0.3</v>
      </c>
      <c r="I12" s="91">
        <f t="shared" si="0"/>
        <v>0.3</v>
      </c>
      <c r="J12" s="94"/>
    </row>
    <row r="13" spans="1:10" ht="22.5" customHeight="1">
      <c r="A13" s="101"/>
      <c r="B13" s="7" t="s">
        <v>20</v>
      </c>
      <c r="C13" s="8"/>
      <c r="D13" s="9"/>
      <c r="E13" s="8"/>
      <c r="F13" s="8"/>
      <c r="G13" s="10">
        <v>2</v>
      </c>
      <c r="H13" s="11">
        <v>1.6</v>
      </c>
      <c r="I13" s="91">
        <f t="shared" si="0"/>
        <v>0.8</v>
      </c>
      <c r="J13" s="94"/>
    </row>
    <row r="14" spans="1:10" ht="22.5" customHeight="1">
      <c r="A14" s="101"/>
      <c r="B14" s="7" t="s">
        <v>21</v>
      </c>
      <c r="C14" s="8"/>
      <c r="D14" s="9"/>
      <c r="E14" s="8"/>
      <c r="F14" s="8"/>
      <c r="G14" s="10">
        <v>11</v>
      </c>
      <c r="H14" s="11">
        <v>0.55000000000000004</v>
      </c>
      <c r="I14" s="49">
        <f t="shared" si="0"/>
        <v>0.05</v>
      </c>
    </row>
    <row r="15" spans="1:10" ht="22.5" customHeight="1">
      <c r="A15" s="101"/>
      <c r="B15" s="7" t="s">
        <v>22</v>
      </c>
      <c r="C15" s="8"/>
      <c r="D15" s="9"/>
      <c r="E15" s="8"/>
      <c r="F15" s="8"/>
      <c r="G15" s="10">
        <v>1</v>
      </c>
      <c r="H15" s="11">
        <v>0.9</v>
      </c>
      <c r="I15" s="91">
        <f t="shared" si="0"/>
        <v>0.9</v>
      </c>
      <c r="J15" s="94"/>
    </row>
    <row r="16" spans="1:10" ht="22.5" customHeight="1">
      <c r="A16" s="101"/>
      <c r="B16" s="7" t="s">
        <v>23</v>
      </c>
      <c r="C16" s="8"/>
      <c r="D16" s="9"/>
      <c r="E16" s="8"/>
      <c r="F16" s="8"/>
      <c r="G16" s="10">
        <v>1</v>
      </c>
      <c r="H16" s="11">
        <v>0.13</v>
      </c>
      <c r="I16" s="91">
        <f t="shared" si="0"/>
        <v>0.13</v>
      </c>
      <c r="J16" s="94"/>
    </row>
    <row r="17" spans="1:10" ht="22.5" customHeight="1">
      <c r="A17" s="101"/>
      <c r="B17" s="12" t="s">
        <v>24</v>
      </c>
      <c r="C17" s="13"/>
      <c r="D17" s="14"/>
      <c r="E17" s="13"/>
      <c r="F17" s="13"/>
      <c r="G17" s="15">
        <v>8</v>
      </c>
      <c r="H17" s="43">
        <v>6.8</v>
      </c>
      <c r="I17" s="91">
        <f t="shared" si="0"/>
        <v>0.85</v>
      </c>
      <c r="J17" s="94"/>
    </row>
    <row r="18" spans="1:10" ht="22.5" customHeight="1">
      <c r="A18" s="101"/>
      <c r="B18" s="16" t="s">
        <v>25</v>
      </c>
      <c r="C18" s="17"/>
      <c r="D18" s="17"/>
      <c r="E18" s="17"/>
      <c r="F18" s="17"/>
      <c r="G18" s="16">
        <v>9</v>
      </c>
      <c r="H18" s="11">
        <v>0.40500000000000003</v>
      </c>
      <c r="I18" s="49">
        <f t="shared" si="0"/>
        <v>4.5000000000000005E-2</v>
      </c>
    </row>
    <row r="19" spans="1:10" ht="22.5" customHeight="1">
      <c r="A19" s="101"/>
      <c r="B19" s="16" t="s">
        <v>26</v>
      </c>
      <c r="C19" s="17"/>
      <c r="D19" s="17"/>
      <c r="E19" s="17"/>
      <c r="F19" s="17"/>
      <c r="G19" s="16">
        <v>1</v>
      </c>
      <c r="H19" s="11">
        <v>0.26</v>
      </c>
      <c r="I19" s="91">
        <f t="shared" si="0"/>
        <v>0.26</v>
      </c>
      <c r="J19" s="94"/>
    </row>
    <row r="20" spans="1:10" ht="22.5" customHeight="1">
      <c r="A20" s="101"/>
      <c r="B20" s="16" t="s">
        <v>27</v>
      </c>
      <c r="C20" s="17"/>
      <c r="D20" s="17"/>
      <c r="E20" s="17"/>
      <c r="F20" s="17"/>
      <c r="G20" s="16">
        <v>1</v>
      </c>
      <c r="H20" s="11">
        <v>0.28000000000000003</v>
      </c>
      <c r="I20" s="91">
        <f t="shared" si="0"/>
        <v>0.28000000000000003</v>
      </c>
      <c r="J20" s="94"/>
    </row>
    <row r="21" spans="1:10" ht="22.5" customHeight="1">
      <c r="A21" s="101"/>
      <c r="B21" s="16" t="s">
        <v>28</v>
      </c>
      <c r="C21" s="17"/>
      <c r="D21" s="17"/>
      <c r="E21" s="17"/>
      <c r="F21" s="17"/>
      <c r="G21" s="16">
        <v>1</v>
      </c>
      <c r="H21" s="11">
        <v>1.1000000000000001</v>
      </c>
      <c r="I21" s="91">
        <f t="shared" si="0"/>
        <v>1.1000000000000001</v>
      </c>
      <c r="J21" s="94"/>
    </row>
    <row r="22" spans="1:10" ht="22.5" customHeight="1">
      <c r="A22" s="101"/>
      <c r="B22" s="16" t="s">
        <v>29</v>
      </c>
      <c r="C22" s="17"/>
      <c r="D22" s="17"/>
      <c r="E22" s="17"/>
      <c r="F22" s="17"/>
      <c r="G22" s="16">
        <v>1</v>
      </c>
      <c r="H22" s="11">
        <v>0.95</v>
      </c>
      <c r="I22" s="91">
        <f t="shared" si="0"/>
        <v>0.95</v>
      </c>
      <c r="J22" s="94"/>
    </row>
    <row r="23" spans="1:10" ht="22.5" customHeight="1">
      <c r="A23" s="101"/>
      <c r="B23" s="16" t="s">
        <v>30</v>
      </c>
      <c r="C23" s="17"/>
      <c r="D23" s="17"/>
      <c r="E23" s="17"/>
      <c r="F23" s="17"/>
      <c r="G23" s="16">
        <v>1</v>
      </c>
      <c r="H23" s="11">
        <v>0.26</v>
      </c>
      <c r="I23" s="91">
        <f t="shared" si="0"/>
        <v>0.26</v>
      </c>
      <c r="J23" s="94"/>
    </row>
    <row r="24" spans="1:10" ht="22.5" customHeight="1">
      <c r="A24" s="101"/>
      <c r="B24" s="18" t="s">
        <v>31</v>
      </c>
      <c r="C24" s="17"/>
      <c r="D24" s="17"/>
      <c r="E24" s="17"/>
      <c r="F24" s="17"/>
      <c r="G24" s="18">
        <v>26</v>
      </c>
      <c r="H24" s="11">
        <v>14.3</v>
      </c>
      <c r="I24" s="91">
        <f t="shared" si="0"/>
        <v>0.55000000000000004</v>
      </c>
      <c r="J24" s="94"/>
    </row>
    <row r="25" spans="1:10" ht="22.5" customHeight="1">
      <c r="A25" s="101"/>
      <c r="B25" s="18" t="s">
        <v>32</v>
      </c>
      <c r="C25" s="17"/>
      <c r="D25" s="17"/>
      <c r="E25" s="17"/>
      <c r="F25" s="17"/>
      <c r="G25" s="18">
        <v>16</v>
      </c>
      <c r="H25" s="11">
        <v>13.6</v>
      </c>
      <c r="I25" s="91">
        <f t="shared" si="0"/>
        <v>0.85</v>
      </c>
      <c r="J25" s="94"/>
    </row>
    <row r="26" spans="1:10" ht="22.5" customHeight="1">
      <c r="A26" s="101"/>
      <c r="B26" s="16" t="s">
        <v>33</v>
      </c>
      <c r="C26" s="17"/>
      <c r="D26" s="17"/>
      <c r="E26" s="17"/>
      <c r="F26" s="17"/>
      <c r="G26" s="16">
        <v>2</v>
      </c>
      <c r="H26" s="11">
        <v>0.5</v>
      </c>
      <c r="I26" s="91">
        <f t="shared" si="0"/>
        <v>0.25</v>
      </c>
      <c r="J26" s="94"/>
    </row>
    <row r="27" spans="1:10" ht="22.5" customHeight="1">
      <c r="A27" s="101"/>
      <c r="B27" s="16" t="s">
        <v>34</v>
      </c>
      <c r="C27" s="17"/>
      <c r="D27" s="17"/>
      <c r="E27" s="17"/>
      <c r="F27" s="17"/>
      <c r="G27" s="16">
        <v>2</v>
      </c>
      <c r="H27" s="11">
        <v>1.36</v>
      </c>
      <c r="I27" s="91">
        <f t="shared" si="0"/>
        <v>0.68</v>
      </c>
      <c r="J27" s="94"/>
    </row>
    <row r="28" spans="1:10" ht="22.5" customHeight="1">
      <c r="A28" s="101"/>
      <c r="B28" s="16" t="s">
        <v>35</v>
      </c>
      <c r="C28" s="17"/>
      <c r="D28" s="17"/>
      <c r="E28" s="17"/>
      <c r="F28" s="17"/>
      <c r="G28" s="16">
        <v>1</v>
      </c>
      <c r="H28" s="11">
        <v>0.36</v>
      </c>
      <c r="I28" s="91">
        <f t="shared" si="0"/>
        <v>0.36</v>
      </c>
      <c r="J28" s="94"/>
    </row>
    <row r="29" spans="1:10" ht="22.5" customHeight="1">
      <c r="A29" s="101"/>
      <c r="B29" s="16" t="s">
        <v>36</v>
      </c>
      <c r="C29" s="17"/>
      <c r="D29" s="17"/>
      <c r="E29" s="17"/>
      <c r="F29" s="17"/>
      <c r="G29" s="16">
        <v>1</v>
      </c>
      <c r="H29" s="11">
        <v>0.68</v>
      </c>
      <c r="I29" s="91">
        <f t="shared" si="0"/>
        <v>0.68</v>
      </c>
      <c r="J29" s="94"/>
    </row>
    <row r="30" spans="1:10" ht="22.5" customHeight="1">
      <c r="A30" s="101"/>
      <c r="B30" s="16" t="s">
        <v>37</v>
      </c>
      <c r="C30" s="17"/>
      <c r="D30" s="17"/>
      <c r="E30" s="17"/>
      <c r="F30" s="17"/>
      <c r="G30" s="16">
        <v>1</v>
      </c>
      <c r="H30" s="11">
        <v>0.18</v>
      </c>
      <c r="I30" s="91">
        <f t="shared" si="0"/>
        <v>0.18</v>
      </c>
      <c r="J30" s="94"/>
    </row>
    <row r="31" spans="1:10" ht="22.5" customHeight="1">
      <c r="A31" s="101"/>
      <c r="B31" s="19" t="s">
        <v>38</v>
      </c>
      <c r="C31" s="17"/>
      <c r="D31" s="17"/>
      <c r="E31" s="17"/>
      <c r="F31" s="17"/>
      <c r="G31" s="16">
        <v>1</v>
      </c>
      <c r="H31" s="11">
        <v>3</v>
      </c>
      <c r="I31" s="91">
        <f t="shared" si="0"/>
        <v>3</v>
      </c>
      <c r="J31" s="94"/>
    </row>
    <row r="32" spans="1:10" ht="22.5" customHeight="1">
      <c r="A32" s="101"/>
      <c r="B32" s="19" t="s">
        <v>39</v>
      </c>
      <c r="C32" s="20"/>
      <c r="D32" s="17"/>
      <c r="E32" s="20"/>
      <c r="F32" s="20"/>
      <c r="G32" s="16">
        <v>1</v>
      </c>
      <c r="H32" s="11">
        <v>1.2</v>
      </c>
      <c r="I32" s="91">
        <f t="shared" si="0"/>
        <v>1.2</v>
      </c>
      <c r="J32" s="94"/>
    </row>
    <row r="33" spans="1:10" ht="22.5" customHeight="1">
      <c r="A33" s="101"/>
      <c r="B33" s="19" t="s">
        <v>33</v>
      </c>
      <c r="C33" s="20"/>
      <c r="D33" s="17"/>
      <c r="E33" s="20"/>
      <c r="F33" s="20"/>
      <c r="G33" s="16">
        <v>1</v>
      </c>
      <c r="H33" s="11">
        <v>0.55000000000000004</v>
      </c>
      <c r="I33" s="91">
        <f t="shared" si="0"/>
        <v>0.55000000000000004</v>
      </c>
      <c r="J33" s="94"/>
    </row>
    <row r="34" spans="1:10" ht="22.5" customHeight="1">
      <c r="A34" s="101"/>
      <c r="B34" s="19" t="s">
        <v>40</v>
      </c>
      <c r="C34" s="20"/>
      <c r="D34" s="17"/>
      <c r="E34" s="20"/>
      <c r="F34" s="20"/>
      <c r="G34" s="16">
        <v>1</v>
      </c>
      <c r="H34" s="11">
        <v>0.24</v>
      </c>
      <c r="I34" s="91">
        <f t="shared" si="0"/>
        <v>0.24</v>
      </c>
      <c r="J34" s="94"/>
    </row>
    <row r="35" spans="1:10" ht="22.5" customHeight="1">
      <c r="A35" s="101"/>
      <c r="B35" s="19" t="s">
        <v>41</v>
      </c>
      <c r="C35" s="20"/>
      <c r="D35" s="17"/>
      <c r="E35" s="20"/>
      <c r="F35" s="20"/>
      <c r="G35" s="16">
        <v>1</v>
      </c>
      <c r="H35" s="11">
        <v>0.9</v>
      </c>
      <c r="I35" s="91">
        <f t="shared" si="0"/>
        <v>0.9</v>
      </c>
      <c r="J35" s="94"/>
    </row>
    <row r="36" spans="1:10" ht="22.5" customHeight="1">
      <c r="A36" s="101"/>
      <c r="B36" s="19" t="s">
        <v>42</v>
      </c>
      <c r="C36" s="20"/>
      <c r="D36" s="17"/>
      <c r="E36" s="20"/>
      <c r="F36" s="20"/>
      <c r="G36" s="16">
        <v>1</v>
      </c>
      <c r="H36" s="11">
        <v>0.9</v>
      </c>
      <c r="I36" s="91">
        <f t="shared" si="0"/>
        <v>0.9</v>
      </c>
      <c r="J36" s="94"/>
    </row>
    <row r="37" spans="1:10" ht="22.5" customHeight="1">
      <c r="A37" s="101"/>
      <c r="B37" s="19" t="s">
        <v>43</v>
      </c>
      <c r="C37" s="20"/>
      <c r="D37" s="17"/>
      <c r="E37" s="20"/>
      <c r="F37" s="20"/>
      <c r="G37" s="16">
        <v>1</v>
      </c>
      <c r="H37" s="11">
        <v>0.25</v>
      </c>
      <c r="I37" s="91">
        <f t="shared" si="0"/>
        <v>0.25</v>
      </c>
      <c r="J37" s="94"/>
    </row>
    <row r="38" spans="1:10" ht="22.5" customHeight="1">
      <c r="A38" s="101"/>
      <c r="B38" s="19" t="s">
        <v>44</v>
      </c>
      <c r="C38" s="20"/>
      <c r="D38" s="17"/>
      <c r="E38" s="20"/>
      <c r="F38" s="20"/>
      <c r="G38" s="16">
        <v>1</v>
      </c>
      <c r="H38" s="11">
        <v>0.35</v>
      </c>
      <c r="I38" s="91">
        <f t="shared" si="0"/>
        <v>0.35</v>
      </c>
      <c r="J38" s="94"/>
    </row>
    <row r="39" spans="1:10" ht="22.5" customHeight="1">
      <c r="A39" s="101"/>
      <c r="B39" s="19" t="s">
        <v>45</v>
      </c>
      <c r="C39" s="20"/>
      <c r="D39" s="17"/>
      <c r="E39" s="20"/>
      <c r="F39" s="20"/>
      <c r="G39" s="16">
        <v>1</v>
      </c>
      <c r="H39" s="11">
        <v>0.75</v>
      </c>
      <c r="I39" s="91">
        <f t="shared" si="0"/>
        <v>0.75</v>
      </c>
      <c r="J39" s="94"/>
    </row>
    <row r="40" spans="1:10" ht="22.5" customHeight="1">
      <c r="A40" s="101"/>
      <c r="B40" s="19" t="s">
        <v>46</v>
      </c>
      <c r="C40" s="20"/>
      <c r="D40" s="17"/>
      <c r="E40" s="20"/>
      <c r="F40" s="20"/>
      <c r="G40" s="16">
        <v>1</v>
      </c>
      <c r="H40" s="11">
        <v>0.24</v>
      </c>
      <c r="I40" s="91">
        <f t="shared" si="0"/>
        <v>0.24</v>
      </c>
      <c r="J40" s="94"/>
    </row>
    <row r="41" spans="1:10" ht="22.5" customHeight="1">
      <c r="A41" s="101"/>
      <c r="B41" s="19" t="s">
        <v>47</v>
      </c>
      <c r="C41" s="20"/>
      <c r="D41" s="17"/>
      <c r="E41" s="20"/>
      <c r="F41" s="20"/>
      <c r="G41" s="16">
        <v>1</v>
      </c>
      <c r="H41" s="11">
        <v>1.2</v>
      </c>
      <c r="I41" s="91">
        <f t="shared" si="0"/>
        <v>1.2</v>
      </c>
      <c r="J41" s="94"/>
    </row>
    <row r="42" spans="1:10" ht="22.5" customHeight="1">
      <c r="A42" s="101"/>
      <c r="B42" s="19" t="s">
        <v>48</v>
      </c>
      <c r="C42" s="20"/>
      <c r="D42" s="17"/>
      <c r="E42" s="20"/>
      <c r="F42" s="20"/>
      <c r="G42" s="16">
        <v>1</v>
      </c>
      <c r="H42" s="11">
        <v>1.2</v>
      </c>
      <c r="I42" s="91">
        <f t="shared" si="0"/>
        <v>1.2</v>
      </c>
      <c r="J42" s="94"/>
    </row>
    <row r="43" spans="1:10" ht="22.5" customHeight="1">
      <c r="A43" s="101"/>
      <c r="B43" s="19" t="s">
        <v>49</v>
      </c>
      <c r="C43" s="20"/>
      <c r="D43" s="17"/>
      <c r="E43" s="20"/>
      <c r="F43" s="20"/>
      <c r="G43" s="16">
        <v>1</v>
      </c>
      <c r="H43" s="11">
        <v>0.27</v>
      </c>
      <c r="I43" s="91">
        <f t="shared" si="0"/>
        <v>0.27</v>
      </c>
      <c r="J43" s="94"/>
    </row>
    <row r="44" spans="1:10" ht="22.5" customHeight="1">
      <c r="A44" s="101"/>
      <c r="B44" s="19" t="s">
        <v>50</v>
      </c>
      <c r="C44" s="20"/>
      <c r="D44" s="17"/>
      <c r="E44" s="20"/>
      <c r="F44" s="20"/>
      <c r="G44" s="16">
        <v>1</v>
      </c>
      <c r="H44" s="11">
        <v>2.6</v>
      </c>
      <c r="I44" s="91">
        <f t="shared" si="0"/>
        <v>2.6</v>
      </c>
      <c r="J44" s="94"/>
    </row>
    <row r="45" spans="1:10" ht="22.5" customHeight="1">
      <c r="A45" s="101"/>
      <c r="B45" s="19" t="s">
        <v>51</v>
      </c>
      <c r="C45" s="20"/>
      <c r="D45" s="17"/>
      <c r="E45" s="20"/>
      <c r="F45" s="20"/>
      <c r="G45" s="16">
        <v>1</v>
      </c>
      <c r="H45" s="11">
        <v>1.3</v>
      </c>
      <c r="I45" s="91">
        <f t="shared" si="0"/>
        <v>1.3</v>
      </c>
      <c r="J45" s="94"/>
    </row>
    <row r="46" spans="1:10" ht="22.5" customHeight="1">
      <c r="A46" s="101"/>
      <c r="B46" s="19" t="s">
        <v>52</v>
      </c>
      <c r="C46" s="20"/>
      <c r="D46" s="17"/>
      <c r="E46" s="20"/>
      <c r="F46" s="20"/>
      <c r="G46" s="16">
        <v>1</v>
      </c>
      <c r="H46" s="11">
        <v>1</v>
      </c>
      <c r="I46" s="91">
        <f t="shared" si="0"/>
        <v>1</v>
      </c>
      <c r="J46" s="94"/>
    </row>
    <row r="47" spans="1:10" ht="22.5" customHeight="1">
      <c r="A47" s="101"/>
      <c r="B47" s="19" t="s">
        <v>53</v>
      </c>
      <c r="C47" s="20"/>
      <c r="D47" s="17"/>
      <c r="E47" s="20"/>
      <c r="F47" s="20"/>
      <c r="G47" s="16">
        <v>1</v>
      </c>
      <c r="H47" s="11">
        <v>1.1000000000000001</v>
      </c>
      <c r="I47" s="91">
        <f t="shared" si="0"/>
        <v>1.1000000000000001</v>
      </c>
      <c r="J47" s="94"/>
    </row>
    <row r="48" spans="1:10" ht="22.5" customHeight="1">
      <c r="A48" s="101"/>
      <c r="B48" s="19" t="s">
        <v>54</v>
      </c>
      <c r="C48" s="20"/>
      <c r="D48" s="17"/>
      <c r="E48" s="20"/>
      <c r="F48" s="20"/>
      <c r="G48" s="16">
        <v>1</v>
      </c>
      <c r="H48" s="11">
        <v>0.26</v>
      </c>
      <c r="I48" s="91">
        <f t="shared" si="0"/>
        <v>0.26</v>
      </c>
      <c r="J48" s="94"/>
    </row>
    <row r="49" spans="1:10" ht="22.5" customHeight="1">
      <c r="A49" s="101"/>
      <c r="B49" s="19" t="s">
        <v>55</v>
      </c>
      <c r="C49" s="20"/>
      <c r="D49" s="17"/>
      <c r="E49" s="20"/>
      <c r="F49" s="20"/>
      <c r="G49" s="16">
        <v>2</v>
      </c>
      <c r="H49" s="11">
        <v>0.12</v>
      </c>
      <c r="I49" s="49">
        <f t="shared" si="0"/>
        <v>0.06</v>
      </c>
    </row>
    <row r="50" spans="1:10" ht="22.5" customHeight="1">
      <c r="A50" s="101"/>
      <c r="B50" s="19" t="s">
        <v>56</v>
      </c>
      <c r="C50" s="20"/>
      <c r="D50" s="17"/>
      <c r="E50" s="20"/>
      <c r="F50" s="20"/>
      <c r="G50" s="16">
        <v>1</v>
      </c>
      <c r="H50" s="11">
        <v>3</v>
      </c>
      <c r="I50" s="91">
        <f t="shared" si="0"/>
        <v>3</v>
      </c>
      <c r="J50" s="94"/>
    </row>
    <row r="51" spans="1:10" ht="22.5" customHeight="1">
      <c r="A51" s="100" t="s">
        <v>57</v>
      </c>
      <c r="B51" s="21" t="s">
        <v>58</v>
      </c>
      <c r="C51" s="22"/>
      <c r="D51" s="23"/>
      <c r="E51" s="22"/>
      <c r="F51" s="22"/>
      <c r="G51" s="24">
        <v>1</v>
      </c>
      <c r="H51" s="44">
        <v>0.2</v>
      </c>
      <c r="I51" s="91">
        <f t="shared" si="0"/>
        <v>0.2</v>
      </c>
      <c r="J51" s="94"/>
    </row>
    <row r="52" spans="1:10" ht="22.5" customHeight="1">
      <c r="A52" s="101"/>
      <c r="B52" s="21" t="s">
        <v>59</v>
      </c>
      <c r="C52" s="22"/>
      <c r="D52" s="23"/>
      <c r="E52" s="22"/>
      <c r="F52" s="22"/>
      <c r="G52" s="24">
        <v>1</v>
      </c>
      <c r="H52" s="44">
        <v>0.7</v>
      </c>
      <c r="I52" s="91">
        <f t="shared" si="0"/>
        <v>0.7</v>
      </c>
      <c r="J52" s="94"/>
    </row>
    <row r="53" spans="1:10" ht="22.5" customHeight="1">
      <c r="A53" s="101"/>
      <c r="B53" s="21" t="s">
        <v>60</v>
      </c>
      <c r="C53" s="22"/>
      <c r="D53" s="23"/>
      <c r="E53" s="22"/>
      <c r="F53" s="22"/>
      <c r="G53" s="24">
        <v>1</v>
      </c>
      <c r="H53" s="44">
        <v>0.14000000000000001</v>
      </c>
      <c r="I53" s="91">
        <f t="shared" si="0"/>
        <v>0.14000000000000001</v>
      </c>
      <c r="J53" s="94"/>
    </row>
    <row r="54" spans="1:10" ht="22.5" customHeight="1">
      <c r="A54" s="101"/>
      <c r="B54" s="21" t="s">
        <v>61</v>
      </c>
      <c r="C54" s="22"/>
      <c r="D54" s="23"/>
      <c r="E54" s="22"/>
      <c r="F54" s="22"/>
      <c r="G54" s="24">
        <v>1</v>
      </c>
      <c r="H54" s="44">
        <v>0.7</v>
      </c>
      <c r="I54" s="91">
        <f t="shared" si="0"/>
        <v>0.7</v>
      </c>
      <c r="J54" s="94"/>
    </row>
    <row r="55" spans="1:10" ht="22.5" customHeight="1">
      <c r="A55" s="101"/>
      <c r="B55" s="21" t="s">
        <v>62</v>
      </c>
      <c r="C55" s="22"/>
      <c r="D55" s="23"/>
      <c r="E55" s="22"/>
      <c r="F55" s="22"/>
      <c r="G55" s="24">
        <v>1</v>
      </c>
      <c r="H55" s="44">
        <v>0.06</v>
      </c>
      <c r="I55" s="49">
        <f t="shared" si="0"/>
        <v>0.06</v>
      </c>
    </row>
    <row r="56" spans="1:10" ht="22.5" customHeight="1">
      <c r="A56" s="101"/>
      <c r="B56" s="21" t="s">
        <v>63</v>
      </c>
      <c r="C56" s="22"/>
      <c r="D56" s="23"/>
      <c r="E56" s="22"/>
      <c r="F56" s="22"/>
      <c r="G56" s="24">
        <v>1</v>
      </c>
      <c r="H56" s="44">
        <v>0.35</v>
      </c>
      <c r="I56" s="91">
        <f t="shared" si="0"/>
        <v>0.35</v>
      </c>
      <c r="J56" s="94"/>
    </row>
    <row r="57" spans="1:10" ht="22.5" customHeight="1">
      <c r="A57" s="101"/>
      <c r="B57" s="21" t="s">
        <v>64</v>
      </c>
      <c r="C57" s="22"/>
      <c r="D57" s="23"/>
      <c r="E57" s="22"/>
      <c r="F57" s="22"/>
      <c r="G57" s="24">
        <v>1</v>
      </c>
      <c r="H57" s="44">
        <v>1</v>
      </c>
      <c r="I57" s="91">
        <f t="shared" si="0"/>
        <v>1</v>
      </c>
      <c r="J57" s="94"/>
    </row>
    <row r="58" spans="1:10" ht="22.5" customHeight="1">
      <c r="A58" s="101"/>
      <c r="B58" s="21" t="s">
        <v>65</v>
      </c>
      <c r="C58" s="22"/>
      <c r="D58" s="23"/>
      <c r="E58" s="22"/>
      <c r="F58" s="22"/>
      <c r="G58" s="24">
        <v>1</v>
      </c>
      <c r="H58" s="44">
        <v>0.45</v>
      </c>
      <c r="I58" s="91">
        <f t="shared" si="0"/>
        <v>0.45</v>
      </c>
      <c r="J58" s="94"/>
    </row>
    <row r="59" spans="1:10" ht="22.5" customHeight="1">
      <c r="A59" s="101"/>
      <c r="B59" s="21" t="s">
        <v>66</v>
      </c>
      <c r="C59" s="22"/>
      <c r="D59" s="23"/>
      <c r="E59" s="22"/>
      <c r="F59" s="22"/>
      <c r="G59" s="24">
        <v>1</v>
      </c>
      <c r="H59" s="44">
        <v>0.06</v>
      </c>
      <c r="I59" s="49">
        <f t="shared" si="0"/>
        <v>0.06</v>
      </c>
    </row>
    <row r="60" spans="1:10" ht="22.5" customHeight="1">
      <c r="A60" s="101"/>
      <c r="B60" s="21" t="s">
        <v>67</v>
      </c>
      <c r="C60" s="22"/>
      <c r="D60" s="23"/>
      <c r="E60" s="22"/>
      <c r="F60" s="22"/>
      <c r="G60" s="24">
        <v>1</v>
      </c>
      <c r="H60" s="44">
        <v>0.35</v>
      </c>
      <c r="I60" s="91">
        <f t="shared" si="0"/>
        <v>0.35</v>
      </c>
      <c r="J60" s="94"/>
    </row>
    <row r="61" spans="1:10" ht="22.5" customHeight="1">
      <c r="A61" s="101"/>
      <c r="B61" s="21" t="s">
        <v>64</v>
      </c>
      <c r="C61" s="22"/>
      <c r="D61" s="23"/>
      <c r="E61" s="22"/>
      <c r="F61" s="22"/>
      <c r="G61" s="24">
        <v>1</v>
      </c>
      <c r="H61" s="44">
        <v>1</v>
      </c>
      <c r="I61" s="91">
        <f t="shared" si="0"/>
        <v>1</v>
      </c>
      <c r="J61" s="94"/>
    </row>
    <row r="62" spans="1:10" ht="22.5" customHeight="1">
      <c r="A62" s="101"/>
      <c r="B62" s="21" t="s">
        <v>65</v>
      </c>
      <c r="C62" s="22"/>
      <c r="D62" s="23"/>
      <c r="E62" s="22"/>
      <c r="F62" s="22"/>
      <c r="G62" s="24">
        <v>1</v>
      </c>
      <c r="H62" s="44">
        <v>0.45</v>
      </c>
      <c r="I62" s="91">
        <f t="shared" si="0"/>
        <v>0.45</v>
      </c>
      <c r="J62" s="94"/>
    </row>
    <row r="63" spans="1:10" ht="22.5" customHeight="1">
      <c r="A63" s="101"/>
      <c r="B63" s="25" t="s">
        <v>68</v>
      </c>
      <c r="C63" s="22"/>
      <c r="D63" s="23"/>
      <c r="E63" s="22"/>
      <c r="F63" s="22"/>
      <c r="G63" s="24">
        <v>1</v>
      </c>
      <c r="H63" s="44">
        <v>0.06</v>
      </c>
      <c r="I63" s="49">
        <f t="shared" si="0"/>
        <v>0.06</v>
      </c>
    </row>
    <row r="64" spans="1:10" ht="22.5" customHeight="1">
      <c r="A64" s="102" t="s">
        <v>69</v>
      </c>
      <c r="B64" s="26" t="s">
        <v>70</v>
      </c>
      <c r="C64" s="27"/>
      <c r="D64" s="28"/>
      <c r="E64" s="27"/>
      <c r="F64" s="27"/>
      <c r="G64" s="26">
        <v>2</v>
      </c>
      <c r="H64" s="45">
        <v>0.18</v>
      </c>
      <c r="I64" s="49">
        <f t="shared" ref="I64:I93" si="1">H64/G64</f>
        <v>0.09</v>
      </c>
    </row>
    <row r="65" spans="1:10" ht="22.5" customHeight="1">
      <c r="A65" s="103"/>
      <c r="B65" s="26" t="s">
        <v>71</v>
      </c>
      <c r="C65" s="27"/>
      <c r="D65" s="28"/>
      <c r="E65" s="27"/>
      <c r="F65" s="27"/>
      <c r="G65" s="26">
        <v>4</v>
      </c>
      <c r="H65" s="45">
        <v>0.2</v>
      </c>
      <c r="I65" s="49">
        <f t="shared" si="1"/>
        <v>0.05</v>
      </c>
    </row>
    <row r="66" spans="1:10" ht="22.5" customHeight="1">
      <c r="A66" s="103"/>
      <c r="B66" s="26" t="s">
        <v>72</v>
      </c>
      <c r="C66" s="27"/>
      <c r="D66" s="28"/>
      <c r="E66" s="27"/>
      <c r="F66" s="27"/>
      <c r="G66" s="26">
        <v>4</v>
      </c>
      <c r="H66" s="45">
        <v>0.06</v>
      </c>
      <c r="I66" s="49">
        <f t="shared" si="1"/>
        <v>1.4999999999999999E-2</v>
      </c>
    </row>
    <row r="67" spans="1:10" ht="22.5" customHeight="1">
      <c r="A67" s="103"/>
      <c r="B67" s="26" t="s">
        <v>73</v>
      </c>
      <c r="C67" s="27"/>
      <c r="D67" s="28"/>
      <c r="E67" s="27"/>
      <c r="F67" s="27"/>
      <c r="G67" s="26">
        <v>4</v>
      </c>
      <c r="H67" s="45">
        <v>0.08</v>
      </c>
      <c r="I67" s="49">
        <f t="shared" si="1"/>
        <v>0.02</v>
      </c>
    </row>
    <row r="68" spans="1:10" ht="22.5" customHeight="1">
      <c r="A68" s="103"/>
      <c r="B68" s="26" t="s">
        <v>74</v>
      </c>
      <c r="C68" s="27"/>
      <c r="D68" s="28"/>
      <c r="E68" s="27"/>
      <c r="F68" s="27"/>
      <c r="G68" s="26">
        <v>8</v>
      </c>
      <c r="H68" s="45">
        <v>0.72</v>
      </c>
      <c r="I68" s="49">
        <f t="shared" si="1"/>
        <v>0.09</v>
      </c>
    </row>
    <row r="69" spans="1:10" ht="22.5" customHeight="1">
      <c r="A69" s="103"/>
      <c r="B69" s="26" t="s">
        <v>75</v>
      </c>
      <c r="C69" s="27"/>
      <c r="D69" s="28"/>
      <c r="E69" s="27"/>
      <c r="F69" s="27"/>
      <c r="G69" s="26">
        <v>8</v>
      </c>
      <c r="H69" s="45">
        <v>0.72</v>
      </c>
      <c r="I69" s="49">
        <f t="shared" si="1"/>
        <v>0.09</v>
      </c>
    </row>
    <row r="70" spans="1:10" ht="22.5" customHeight="1">
      <c r="A70" s="103"/>
      <c r="B70" s="26" t="s">
        <v>76</v>
      </c>
      <c r="C70" s="27"/>
      <c r="D70" s="28"/>
      <c r="E70" s="27"/>
      <c r="F70" s="27"/>
      <c r="G70" s="26">
        <v>6</v>
      </c>
      <c r="H70" s="45">
        <v>0.36</v>
      </c>
      <c r="I70" s="49">
        <f t="shared" si="1"/>
        <v>0.06</v>
      </c>
    </row>
    <row r="71" spans="1:10" ht="22.5" customHeight="1">
      <c r="A71" s="103"/>
      <c r="B71" s="26" t="s">
        <v>77</v>
      </c>
      <c r="C71" s="27"/>
      <c r="D71" s="28"/>
      <c r="E71" s="27"/>
      <c r="F71" s="27"/>
      <c r="G71" s="26">
        <v>12</v>
      </c>
      <c r="H71" s="45">
        <v>0.14399999999999999</v>
      </c>
      <c r="I71" s="49">
        <f t="shared" si="1"/>
        <v>1.1999999999999999E-2</v>
      </c>
    </row>
    <row r="72" spans="1:10" ht="22.5" customHeight="1">
      <c r="A72" s="103"/>
      <c r="B72" s="26" t="s">
        <v>78</v>
      </c>
      <c r="C72" s="27"/>
      <c r="D72" s="28"/>
      <c r="E72" s="27"/>
      <c r="F72" s="27"/>
      <c r="G72" s="26">
        <v>16</v>
      </c>
      <c r="H72" s="45">
        <v>0.38400000000000001</v>
      </c>
      <c r="I72" s="49">
        <f t="shared" si="1"/>
        <v>2.4E-2</v>
      </c>
    </row>
    <row r="73" spans="1:10" ht="22.5" customHeight="1">
      <c r="A73" s="103"/>
      <c r="B73" s="26" t="s">
        <v>79</v>
      </c>
      <c r="C73" s="27"/>
      <c r="D73" s="28"/>
      <c r="E73" s="27"/>
      <c r="F73" s="27"/>
      <c r="G73" s="26">
        <v>16</v>
      </c>
      <c r="H73" s="45">
        <v>0.38400000000000001</v>
      </c>
      <c r="I73" s="49">
        <f t="shared" si="1"/>
        <v>2.4E-2</v>
      </c>
    </row>
    <row r="74" spans="1:10" ht="22.5" customHeight="1">
      <c r="A74" s="103"/>
      <c r="B74" s="26" t="s">
        <v>80</v>
      </c>
      <c r="C74" s="27"/>
      <c r="D74" s="28"/>
      <c r="E74" s="27"/>
      <c r="F74" s="27"/>
      <c r="G74" s="26">
        <v>16</v>
      </c>
      <c r="H74" s="45">
        <v>0.38400000000000001</v>
      </c>
      <c r="I74" s="49">
        <f t="shared" si="1"/>
        <v>2.4E-2</v>
      </c>
    </row>
    <row r="75" spans="1:10" ht="22.5" customHeight="1">
      <c r="A75" s="103"/>
      <c r="B75" s="26" t="s">
        <v>81</v>
      </c>
      <c r="C75" s="27"/>
      <c r="D75" s="28"/>
      <c r="E75" s="27"/>
      <c r="F75" s="27"/>
      <c r="G75" s="26">
        <v>6</v>
      </c>
      <c r="H75" s="45">
        <v>0.18</v>
      </c>
      <c r="I75" s="49">
        <f t="shared" si="1"/>
        <v>0.03</v>
      </c>
    </row>
    <row r="76" spans="1:10" ht="22.5" customHeight="1">
      <c r="A76" s="103"/>
      <c r="B76" s="26" t="s">
        <v>82</v>
      </c>
      <c r="C76" s="27"/>
      <c r="D76" s="28"/>
      <c r="E76" s="27"/>
      <c r="F76" s="27"/>
      <c r="G76" s="26">
        <v>8</v>
      </c>
      <c r="H76" s="45">
        <v>0.52</v>
      </c>
      <c r="I76" s="49">
        <f t="shared" si="1"/>
        <v>6.5000000000000002E-2</v>
      </c>
    </row>
    <row r="77" spans="1:10" ht="22.5" customHeight="1">
      <c r="A77" s="103"/>
      <c r="B77" s="26" t="s">
        <v>83</v>
      </c>
      <c r="C77" s="27"/>
      <c r="D77" s="28"/>
      <c r="E77" s="27"/>
      <c r="F77" s="27"/>
      <c r="G77" s="26">
        <v>6</v>
      </c>
      <c r="H77" s="45">
        <v>0.12</v>
      </c>
      <c r="I77" s="49">
        <f t="shared" si="1"/>
        <v>0.02</v>
      </c>
    </row>
    <row r="78" spans="1:10" ht="22.5" customHeight="1">
      <c r="A78" s="103"/>
      <c r="B78" s="26" t="s">
        <v>84</v>
      </c>
      <c r="C78" s="27"/>
      <c r="D78" s="28"/>
      <c r="E78" s="27"/>
      <c r="F78" s="27"/>
      <c r="G78" s="26">
        <v>10</v>
      </c>
      <c r="H78" s="45">
        <v>0.24</v>
      </c>
      <c r="I78" s="49">
        <f t="shared" si="1"/>
        <v>2.4E-2</v>
      </c>
    </row>
    <row r="79" spans="1:10" ht="22.5" customHeight="1">
      <c r="A79" s="103"/>
      <c r="B79" s="26" t="s">
        <v>85</v>
      </c>
      <c r="C79" s="27"/>
      <c r="D79" s="28"/>
      <c r="E79" s="27"/>
      <c r="F79" s="27"/>
      <c r="G79" s="26">
        <v>4</v>
      </c>
      <c r="H79" s="45">
        <v>0.36</v>
      </c>
      <c r="I79" s="49">
        <f t="shared" si="1"/>
        <v>0.09</v>
      </c>
    </row>
    <row r="80" spans="1:10" ht="22.5" customHeight="1">
      <c r="A80" s="103"/>
      <c r="B80" s="26" t="s">
        <v>86</v>
      </c>
      <c r="C80" s="27"/>
      <c r="D80" s="28"/>
      <c r="E80" s="27"/>
      <c r="F80" s="27"/>
      <c r="G80" s="26">
        <v>1</v>
      </c>
      <c r="H80" s="45">
        <v>2</v>
      </c>
      <c r="I80" s="91">
        <f t="shared" si="1"/>
        <v>2</v>
      </c>
      <c r="J80" s="94"/>
    </row>
    <row r="81" spans="1:10" ht="22.5" customHeight="1">
      <c r="A81" s="103"/>
      <c r="B81" s="26" t="s">
        <v>87</v>
      </c>
      <c r="C81" s="27"/>
      <c r="D81" s="28"/>
      <c r="E81" s="27"/>
      <c r="F81" s="27"/>
      <c r="G81" s="26">
        <v>4</v>
      </c>
      <c r="H81" s="45">
        <v>0.28000000000000003</v>
      </c>
      <c r="I81" s="49">
        <f t="shared" si="1"/>
        <v>7.0000000000000007E-2</v>
      </c>
    </row>
    <row r="82" spans="1:10" ht="22.5" customHeight="1">
      <c r="A82" s="103"/>
      <c r="B82" s="26" t="s">
        <v>88</v>
      </c>
      <c r="C82" s="27"/>
      <c r="D82" s="28"/>
      <c r="E82" s="27"/>
      <c r="F82" s="27"/>
      <c r="G82" s="26">
        <v>5</v>
      </c>
      <c r="H82" s="45">
        <v>0.5</v>
      </c>
      <c r="I82" s="91">
        <f t="shared" si="1"/>
        <v>0.1</v>
      </c>
      <c r="J82" s="94"/>
    </row>
    <row r="83" spans="1:10" ht="22.5" customHeight="1">
      <c r="A83" s="103"/>
      <c r="B83" s="26" t="s">
        <v>89</v>
      </c>
      <c r="C83" s="27"/>
      <c r="D83" s="28"/>
      <c r="E83" s="27"/>
      <c r="F83" s="27"/>
      <c r="G83" s="26">
        <v>1</v>
      </c>
      <c r="H83" s="45">
        <v>0.15</v>
      </c>
      <c r="I83" s="91">
        <f t="shared" si="1"/>
        <v>0.15</v>
      </c>
      <c r="J83" s="94"/>
    </row>
    <row r="84" spans="1:10" ht="22.5" customHeight="1">
      <c r="A84" s="103"/>
      <c r="B84" s="26" t="s">
        <v>90</v>
      </c>
      <c r="C84" s="27"/>
      <c r="D84" s="28"/>
      <c r="E84" s="27"/>
      <c r="F84" s="27"/>
      <c r="G84" s="26">
        <v>16</v>
      </c>
      <c r="H84" s="45">
        <v>0.88</v>
      </c>
      <c r="I84" s="49">
        <f t="shared" si="1"/>
        <v>5.5E-2</v>
      </c>
    </row>
    <row r="85" spans="1:10" ht="22.5" customHeight="1">
      <c r="A85" s="103"/>
      <c r="B85" s="26" t="s">
        <v>91</v>
      </c>
      <c r="C85" s="27"/>
      <c r="D85" s="28"/>
      <c r="E85" s="27"/>
      <c r="F85" s="27"/>
      <c r="G85" s="26">
        <v>16</v>
      </c>
      <c r="H85" s="45">
        <v>1.6</v>
      </c>
      <c r="I85" s="91">
        <f t="shared" si="1"/>
        <v>0.1</v>
      </c>
      <c r="J85" s="94"/>
    </row>
    <row r="86" spans="1:10" ht="22.5" customHeight="1">
      <c r="A86" s="103"/>
      <c r="B86" s="26" t="s">
        <v>92</v>
      </c>
      <c r="C86" s="27"/>
      <c r="D86" s="28"/>
      <c r="E86" s="27"/>
      <c r="F86" s="27"/>
      <c r="G86" s="26">
        <v>16</v>
      </c>
      <c r="H86" s="45">
        <v>1.6</v>
      </c>
      <c r="I86" s="91">
        <f t="shared" si="1"/>
        <v>0.1</v>
      </c>
      <c r="J86" s="94"/>
    </row>
    <row r="87" spans="1:10" ht="22.5" customHeight="1">
      <c r="A87" s="103"/>
      <c r="B87" s="26" t="s">
        <v>93</v>
      </c>
      <c r="C87" s="27"/>
      <c r="D87" s="28"/>
      <c r="E87" s="27"/>
      <c r="F87" s="27"/>
      <c r="G87" s="26">
        <v>1</v>
      </c>
      <c r="H87" s="45">
        <v>0.9</v>
      </c>
      <c r="I87" s="91">
        <f t="shared" si="1"/>
        <v>0.9</v>
      </c>
      <c r="J87" s="94"/>
    </row>
    <row r="88" spans="1:10" ht="22.5" customHeight="1">
      <c r="A88" s="103"/>
      <c r="B88" s="26" t="s">
        <v>94</v>
      </c>
      <c r="C88" s="27"/>
      <c r="D88" s="28"/>
      <c r="E88" s="27"/>
      <c r="F88" s="27"/>
      <c r="G88" s="26">
        <v>2</v>
      </c>
      <c r="H88" s="45">
        <v>0.4</v>
      </c>
      <c r="I88" s="91">
        <f t="shared" si="1"/>
        <v>0.2</v>
      </c>
      <c r="J88" s="94"/>
    </row>
    <row r="89" spans="1:10" ht="22.5" customHeight="1">
      <c r="A89" s="103"/>
      <c r="B89" s="26" t="s">
        <v>95</v>
      </c>
      <c r="C89" s="27"/>
      <c r="D89" s="28"/>
      <c r="E89" s="27"/>
      <c r="F89" s="27"/>
      <c r="G89" s="26">
        <v>1</v>
      </c>
      <c r="H89" s="45">
        <v>0.379</v>
      </c>
      <c r="I89" s="91">
        <f t="shared" si="1"/>
        <v>0.379</v>
      </c>
      <c r="J89" s="94"/>
    </row>
    <row r="90" spans="1:10" ht="22.5" customHeight="1">
      <c r="A90" s="103"/>
      <c r="B90" s="26" t="s">
        <v>96</v>
      </c>
      <c r="C90" s="27"/>
      <c r="D90" s="28"/>
      <c r="E90" s="27"/>
      <c r="F90" s="27"/>
      <c r="G90" s="26">
        <v>200</v>
      </c>
      <c r="H90" s="45">
        <v>0.6</v>
      </c>
      <c r="I90" s="49">
        <f t="shared" si="1"/>
        <v>3.0000000000000001E-3</v>
      </c>
    </row>
    <row r="91" spans="1:10" ht="22.5" customHeight="1">
      <c r="A91" s="103"/>
      <c r="B91" s="26" t="s">
        <v>97</v>
      </c>
      <c r="C91" s="27"/>
      <c r="D91" s="28"/>
      <c r="E91" s="27"/>
      <c r="F91" s="27"/>
      <c r="G91" s="26">
        <v>70</v>
      </c>
      <c r="H91" s="45">
        <v>0.35</v>
      </c>
      <c r="I91" s="49">
        <f t="shared" si="1"/>
        <v>5.0000000000000001E-3</v>
      </c>
    </row>
    <row r="92" spans="1:10" ht="22.5" customHeight="1">
      <c r="A92" s="103"/>
      <c r="B92" s="26" t="s">
        <v>98</v>
      </c>
      <c r="C92" s="27"/>
      <c r="D92" s="28"/>
      <c r="E92" s="27"/>
      <c r="F92" s="27"/>
      <c r="G92" s="26">
        <v>50</v>
      </c>
      <c r="H92" s="45">
        <v>0.17499999999999999</v>
      </c>
      <c r="I92" s="49">
        <f t="shared" si="1"/>
        <v>3.4999999999999996E-3</v>
      </c>
    </row>
    <row r="93" spans="1:10" ht="22.5" customHeight="1">
      <c r="A93" s="103"/>
      <c r="B93" s="26" t="s">
        <v>99</v>
      </c>
      <c r="C93" s="27"/>
      <c r="D93" s="28"/>
      <c r="E93" s="27"/>
      <c r="F93" s="27"/>
      <c r="G93" s="26">
        <v>10</v>
      </c>
      <c r="H93" s="45">
        <v>0.15</v>
      </c>
      <c r="I93" s="49">
        <f t="shared" si="1"/>
        <v>1.4999999999999999E-2</v>
      </c>
    </row>
    <row r="94" spans="1:10" ht="22.5" customHeight="1">
      <c r="A94" s="98" t="s">
        <v>100</v>
      </c>
      <c r="B94" s="29" t="s">
        <v>101</v>
      </c>
      <c r="C94" s="30"/>
      <c r="D94" s="31"/>
      <c r="E94" s="30"/>
      <c r="F94" s="30"/>
      <c r="G94" s="32">
        <v>1</v>
      </c>
      <c r="H94" s="46">
        <v>2.2000000000000002</v>
      </c>
      <c r="I94" s="91">
        <f t="shared" ref="I94:I155" si="2">H94/G94</f>
        <v>2.2000000000000002</v>
      </c>
      <c r="J94" s="94"/>
    </row>
    <row r="95" spans="1:10" ht="22.5" customHeight="1">
      <c r="A95" s="98"/>
      <c r="B95" s="29" t="s">
        <v>102</v>
      </c>
      <c r="C95" s="30"/>
      <c r="D95" s="31"/>
      <c r="E95" s="30"/>
      <c r="F95" s="30"/>
      <c r="G95" s="32">
        <v>1</v>
      </c>
      <c r="H95" s="46">
        <v>2</v>
      </c>
      <c r="I95" s="91">
        <f t="shared" si="2"/>
        <v>2</v>
      </c>
      <c r="J95" s="94"/>
    </row>
    <row r="96" spans="1:10" ht="22.5" customHeight="1">
      <c r="A96" s="98"/>
      <c r="B96" s="29" t="s">
        <v>103</v>
      </c>
      <c r="C96" s="30"/>
      <c r="D96" s="31"/>
      <c r="E96" s="30"/>
      <c r="F96" s="30"/>
      <c r="G96" s="32">
        <v>1</v>
      </c>
      <c r="H96" s="46">
        <v>2.1</v>
      </c>
      <c r="I96" s="91">
        <f t="shared" si="2"/>
        <v>2.1</v>
      </c>
      <c r="J96" s="94"/>
    </row>
    <row r="97" spans="1:10" ht="22.5" customHeight="1">
      <c r="A97" s="98"/>
      <c r="B97" s="29" t="s">
        <v>104</v>
      </c>
      <c r="C97" s="30"/>
      <c r="D97" s="31"/>
      <c r="E97" s="30"/>
      <c r="F97" s="30"/>
      <c r="G97" s="32">
        <v>1</v>
      </c>
      <c r="H97" s="46">
        <v>0.95</v>
      </c>
      <c r="I97" s="91">
        <f t="shared" si="2"/>
        <v>0.95</v>
      </c>
      <c r="J97" s="94"/>
    </row>
    <row r="98" spans="1:10" ht="22.5" customHeight="1">
      <c r="A98" s="98"/>
      <c r="B98" s="29" t="s">
        <v>105</v>
      </c>
      <c r="C98" s="30"/>
      <c r="D98" s="31"/>
      <c r="E98" s="30"/>
      <c r="F98" s="30"/>
      <c r="G98" s="32">
        <v>1</v>
      </c>
      <c r="H98" s="46">
        <v>0.75</v>
      </c>
      <c r="I98" s="91">
        <f t="shared" si="2"/>
        <v>0.75</v>
      </c>
      <c r="J98" s="94"/>
    </row>
    <row r="99" spans="1:10" ht="22.5" customHeight="1">
      <c r="A99" s="98"/>
      <c r="B99" s="29" t="s">
        <v>106</v>
      </c>
      <c r="C99" s="30"/>
      <c r="D99" s="31"/>
      <c r="E99" s="30"/>
      <c r="F99" s="30"/>
      <c r="G99" s="32">
        <v>1</v>
      </c>
      <c r="H99" s="46">
        <v>2.4</v>
      </c>
      <c r="I99" s="91">
        <f t="shared" si="2"/>
        <v>2.4</v>
      </c>
      <c r="J99" s="94"/>
    </row>
    <row r="100" spans="1:10" ht="22.5" customHeight="1">
      <c r="A100" s="98"/>
      <c r="B100" s="29" t="s">
        <v>107</v>
      </c>
      <c r="C100" s="30"/>
      <c r="D100" s="31"/>
      <c r="E100" s="30"/>
      <c r="F100" s="30"/>
      <c r="G100" s="32">
        <v>1</v>
      </c>
      <c r="H100" s="46">
        <v>2.2000000000000002</v>
      </c>
      <c r="I100" s="91">
        <f t="shared" si="2"/>
        <v>2.2000000000000002</v>
      </c>
      <c r="J100" s="94"/>
    </row>
    <row r="101" spans="1:10" ht="22.5" customHeight="1">
      <c r="A101" s="98"/>
      <c r="B101" s="29" t="s">
        <v>106</v>
      </c>
      <c r="C101" s="30"/>
      <c r="D101" s="31"/>
      <c r="E101" s="30"/>
      <c r="F101" s="30"/>
      <c r="G101" s="32">
        <v>1</v>
      </c>
      <c r="H101" s="46">
        <v>2.4</v>
      </c>
      <c r="I101" s="91">
        <f t="shared" si="2"/>
        <v>2.4</v>
      </c>
      <c r="J101" s="94"/>
    </row>
    <row r="102" spans="1:10" ht="22.5" customHeight="1">
      <c r="A102" s="98"/>
      <c r="B102" s="29" t="s">
        <v>108</v>
      </c>
      <c r="C102" s="30"/>
      <c r="D102" s="31"/>
      <c r="E102" s="30"/>
      <c r="F102" s="30"/>
      <c r="G102" s="29">
        <v>1</v>
      </c>
      <c r="H102" s="46">
        <v>0.3</v>
      </c>
      <c r="I102" s="91">
        <f t="shared" si="2"/>
        <v>0.3</v>
      </c>
      <c r="J102" s="94"/>
    </row>
    <row r="103" spans="1:10" ht="22.5" customHeight="1">
      <c r="A103" s="98"/>
      <c r="B103" s="29" t="s">
        <v>109</v>
      </c>
      <c r="C103" s="30"/>
      <c r="D103" s="31"/>
      <c r="E103" s="30"/>
      <c r="F103" s="30"/>
      <c r="G103" s="29">
        <v>13</v>
      </c>
      <c r="H103" s="46">
        <v>3.12</v>
      </c>
      <c r="I103" s="91">
        <f t="shared" si="2"/>
        <v>0.24000000000000002</v>
      </c>
      <c r="J103" s="94"/>
    </row>
    <row r="104" spans="1:10" ht="22.5" customHeight="1">
      <c r="A104" s="98"/>
      <c r="B104" s="29" t="s">
        <v>110</v>
      </c>
      <c r="C104" s="30"/>
      <c r="D104" s="31"/>
      <c r="E104" s="30"/>
      <c r="F104" s="30"/>
      <c r="G104" s="29">
        <v>8</v>
      </c>
      <c r="H104" s="46">
        <v>8</v>
      </c>
      <c r="I104" s="91">
        <f t="shared" si="2"/>
        <v>1</v>
      </c>
      <c r="J104" s="94"/>
    </row>
    <row r="105" spans="1:10" ht="22.5" customHeight="1">
      <c r="A105" s="98"/>
      <c r="B105" s="29" t="s">
        <v>111</v>
      </c>
      <c r="C105" s="30"/>
      <c r="D105" s="31"/>
      <c r="E105" s="30"/>
      <c r="F105" s="30"/>
      <c r="G105" s="29">
        <v>12</v>
      </c>
      <c r="H105" s="46">
        <v>15</v>
      </c>
      <c r="I105" s="91">
        <f t="shared" si="2"/>
        <v>1.25</v>
      </c>
      <c r="J105" s="94"/>
    </row>
    <row r="106" spans="1:10" ht="22.5" customHeight="1">
      <c r="A106" s="98"/>
      <c r="B106" s="29" t="s">
        <v>112</v>
      </c>
      <c r="C106" s="30"/>
      <c r="D106" s="31"/>
      <c r="E106" s="30"/>
      <c r="F106" s="30"/>
      <c r="G106" s="29">
        <v>1</v>
      </c>
      <c r="H106" s="46">
        <v>0.35</v>
      </c>
      <c r="I106" s="91">
        <f t="shared" si="2"/>
        <v>0.35</v>
      </c>
      <c r="J106" s="94"/>
    </row>
    <row r="107" spans="1:10" ht="22.5" customHeight="1">
      <c r="A107" s="98"/>
      <c r="B107" s="29" t="s">
        <v>113</v>
      </c>
      <c r="C107" s="30"/>
      <c r="D107" s="31"/>
      <c r="E107" s="30"/>
      <c r="F107" s="30"/>
      <c r="G107" s="29">
        <v>1</v>
      </c>
      <c r="H107" s="46">
        <v>2.13</v>
      </c>
      <c r="I107" s="91">
        <f t="shared" si="2"/>
        <v>2.13</v>
      </c>
      <c r="J107" s="94"/>
    </row>
    <row r="108" spans="1:10" ht="22.5" customHeight="1">
      <c r="A108" s="98"/>
      <c r="B108" s="29" t="s">
        <v>114</v>
      </c>
      <c r="C108" s="30"/>
      <c r="D108" s="31"/>
      <c r="E108" s="30"/>
      <c r="F108" s="30"/>
      <c r="G108" s="29">
        <v>1</v>
      </c>
      <c r="H108" s="46">
        <v>0.2</v>
      </c>
      <c r="I108" s="91">
        <f t="shared" si="2"/>
        <v>0.2</v>
      </c>
      <c r="J108" s="94"/>
    </row>
    <row r="109" spans="1:10" ht="22.5" customHeight="1">
      <c r="A109" s="98"/>
      <c r="B109" s="29" t="s">
        <v>115</v>
      </c>
      <c r="C109" s="30"/>
      <c r="D109" s="31"/>
      <c r="E109" s="30"/>
      <c r="F109" s="30"/>
      <c r="G109" s="29">
        <v>1</v>
      </c>
      <c r="H109" s="46">
        <v>1.5</v>
      </c>
      <c r="I109" s="91">
        <f t="shared" si="2"/>
        <v>1.5</v>
      </c>
      <c r="J109" s="94"/>
    </row>
    <row r="110" spans="1:10" ht="22.5" customHeight="1">
      <c r="A110" s="98"/>
      <c r="B110" s="29" t="s">
        <v>116</v>
      </c>
      <c r="C110" s="30"/>
      <c r="D110" s="31"/>
      <c r="E110" s="30"/>
      <c r="F110" s="30"/>
      <c r="G110" s="29">
        <v>1</v>
      </c>
      <c r="H110" s="46">
        <v>3</v>
      </c>
      <c r="I110" s="91">
        <f t="shared" si="2"/>
        <v>3</v>
      </c>
      <c r="J110" s="94"/>
    </row>
    <row r="111" spans="1:10" ht="22.5" customHeight="1">
      <c r="A111" s="98"/>
      <c r="B111" s="33" t="s">
        <v>117</v>
      </c>
      <c r="C111" s="34"/>
      <c r="D111" s="35"/>
      <c r="E111" s="34"/>
      <c r="F111" s="34"/>
      <c r="G111" s="33">
        <v>13</v>
      </c>
      <c r="H111" s="47">
        <v>3.12</v>
      </c>
      <c r="I111" s="92">
        <f t="shared" si="2"/>
        <v>0.24000000000000002</v>
      </c>
      <c r="J111" s="95" t="s">
        <v>118</v>
      </c>
    </row>
    <row r="112" spans="1:10" ht="22.5" customHeight="1">
      <c r="A112" s="98"/>
      <c r="B112" s="29" t="s">
        <v>119</v>
      </c>
      <c r="C112" s="30"/>
      <c r="D112" s="31"/>
      <c r="E112" s="30"/>
      <c r="F112" s="30"/>
      <c r="G112" s="29">
        <v>2</v>
      </c>
      <c r="H112" s="46">
        <v>4</v>
      </c>
      <c r="I112" s="91">
        <f t="shared" si="2"/>
        <v>2</v>
      </c>
      <c r="J112" s="94"/>
    </row>
    <row r="113" spans="1:10" ht="22.5" customHeight="1">
      <c r="A113" s="99">
        <v>87.695999999999998</v>
      </c>
      <c r="B113" s="36" t="s">
        <v>120</v>
      </c>
      <c r="C113" s="37"/>
      <c r="D113" s="38"/>
      <c r="E113" s="37"/>
      <c r="F113" s="37"/>
      <c r="G113" s="39">
        <v>4</v>
      </c>
      <c r="H113" s="48">
        <v>4</v>
      </c>
      <c r="I113" s="91">
        <f t="shared" si="2"/>
        <v>1</v>
      </c>
      <c r="J113" s="94"/>
    </row>
    <row r="114" spans="1:10" ht="22.5" customHeight="1">
      <c r="A114" s="99"/>
      <c r="B114" s="36" t="s">
        <v>121</v>
      </c>
      <c r="C114" s="37"/>
      <c r="D114" s="38"/>
      <c r="E114" s="37"/>
      <c r="F114" s="37"/>
      <c r="G114" s="39">
        <v>1</v>
      </c>
      <c r="H114" s="48">
        <v>3</v>
      </c>
      <c r="I114" s="91">
        <f t="shared" si="2"/>
        <v>3</v>
      </c>
      <c r="J114" s="94"/>
    </row>
    <row r="115" spans="1:10" ht="22.5" customHeight="1">
      <c r="A115" s="99"/>
      <c r="B115" s="36" t="s">
        <v>122</v>
      </c>
      <c r="C115" s="37"/>
      <c r="D115" s="38"/>
      <c r="E115" s="37"/>
      <c r="F115" s="37"/>
      <c r="G115" s="39">
        <v>1</v>
      </c>
      <c r="H115" s="48">
        <v>3</v>
      </c>
      <c r="I115" s="91">
        <f t="shared" si="2"/>
        <v>3</v>
      </c>
      <c r="J115" s="94"/>
    </row>
    <row r="116" spans="1:10" ht="22.5" customHeight="1">
      <c r="A116" s="99"/>
      <c r="B116" s="36" t="s">
        <v>123</v>
      </c>
      <c r="C116" s="37"/>
      <c r="D116" s="38"/>
      <c r="E116" s="37"/>
      <c r="F116" s="37"/>
      <c r="G116" s="39">
        <v>1</v>
      </c>
      <c r="H116" s="48">
        <v>1.2</v>
      </c>
      <c r="I116" s="91">
        <f t="shared" si="2"/>
        <v>1.2</v>
      </c>
      <c r="J116" s="94"/>
    </row>
    <row r="117" spans="1:10" ht="22.5" customHeight="1">
      <c r="A117" s="99"/>
      <c r="B117" s="36" t="s">
        <v>124</v>
      </c>
      <c r="C117" s="37"/>
      <c r="D117" s="38"/>
      <c r="E117" s="37"/>
      <c r="F117" s="37"/>
      <c r="G117" s="39">
        <v>1</v>
      </c>
      <c r="H117" s="48">
        <v>1.2</v>
      </c>
      <c r="I117" s="91">
        <f t="shared" si="2"/>
        <v>1.2</v>
      </c>
      <c r="J117" s="94"/>
    </row>
    <row r="118" spans="1:10" ht="22.5" customHeight="1">
      <c r="A118" s="99"/>
      <c r="B118" s="36" t="s">
        <v>125</v>
      </c>
      <c r="C118" s="37"/>
      <c r="D118" s="38"/>
      <c r="E118" s="37"/>
      <c r="F118" s="37"/>
      <c r="G118" s="39">
        <v>2</v>
      </c>
      <c r="H118" s="48">
        <v>2.4</v>
      </c>
      <c r="I118" s="91">
        <f t="shared" si="2"/>
        <v>1.2</v>
      </c>
      <c r="J118" s="94"/>
    </row>
    <row r="119" spans="1:10" ht="22.5" customHeight="1">
      <c r="A119" s="99"/>
      <c r="B119" s="36" t="s">
        <v>126</v>
      </c>
      <c r="C119" s="37"/>
      <c r="D119" s="38"/>
      <c r="E119" s="37"/>
      <c r="F119" s="37"/>
      <c r="G119" s="39">
        <v>12</v>
      </c>
      <c r="H119" s="48">
        <v>5.76</v>
      </c>
      <c r="I119" s="91">
        <f t="shared" si="2"/>
        <v>0.48</v>
      </c>
      <c r="J119" s="94"/>
    </row>
    <row r="120" spans="1:10" ht="22.5" customHeight="1">
      <c r="A120" s="99"/>
      <c r="B120" s="36" t="s">
        <v>127</v>
      </c>
      <c r="C120" s="37"/>
      <c r="D120" s="38"/>
      <c r="E120" s="37"/>
      <c r="F120" s="37"/>
      <c r="G120" s="39">
        <v>1</v>
      </c>
      <c r="H120" s="48">
        <v>0.9</v>
      </c>
      <c r="I120" s="91">
        <f t="shared" si="2"/>
        <v>0.9</v>
      </c>
      <c r="J120" s="94"/>
    </row>
    <row r="121" spans="1:10" ht="22.5" customHeight="1">
      <c r="A121" s="99"/>
      <c r="B121" s="36" t="s">
        <v>128</v>
      </c>
      <c r="C121" s="37"/>
      <c r="D121" s="38"/>
      <c r="E121" s="37"/>
      <c r="F121" s="37"/>
      <c r="G121" s="39">
        <v>1</v>
      </c>
      <c r="H121" s="48">
        <v>1.3</v>
      </c>
      <c r="I121" s="91">
        <f t="shared" si="2"/>
        <v>1.3</v>
      </c>
      <c r="J121" s="94"/>
    </row>
    <row r="122" spans="1:10" ht="22.5" customHeight="1">
      <c r="A122" s="99"/>
      <c r="B122" s="36" t="s">
        <v>129</v>
      </c>
      <c r="C122" s="37"/>
      <c r="D122" s="38"/>
      <c r="E122" s="37"/>
      <c r="F122" s="37"/>
      <c r="G122" s="39">
        <v>2</v>
      </c>
      <c r="H122" s="48">
        <v>0.6</v>
      </c>
      <c r="I122" s="91">
        <f t="shared" si="2"/>
        <v>0.3</v>
      </c>
      <c r="J122" s="94"/>
    </row>
    <row r="123" spans="1:10" ht="22.5" customHeight="1">
      <c r="A123" s="99"/>
      <c r="B123" s="36" t="s">
        <v>130</v>
      </c>
      <c r="C123" s="37"/>
      <c r="D123" s="38"/>
      <c r="E123" s="37"/>
      <c r="F123" s="37"/>
      <c r="G123" s="39">
        <v>12</v>
      </c>
      <c r="H123" s="48">
        <v>8.4</v>
      </c>
      <c r="I123" s="91">
        <f t="shared" si="2"/>
        <v>0.70000000000000007</v>
      </c>
      <c r="J123" s="94"/>
    </row>
    <row r="124" spans="1:10" ht="22.5" customHeight="1">
      <c r="A124" s="99"/>
      <c r="B124" s="36" t="s">
        <v>131</v>
      </c>
      <c r="C124" s="37"/>
      <c r="D124" s="38"/>
      <c r="E124" s="37"/>
      <c r="F124" s="37"/>
      <c r="G124" s="39">
        <v>8</v>
      </c>
      <c r="H124" s="48">
        <v>8</v>
      </c>
      <c r="I124" s="91">
        <f t="shared" si="2"/>
        <v>1</v>
      </c>
      <c r="J124" s="94"/>
    </row>
    <row r="125" spans="1:10" ht="22.5" customHeight="1">
      <c r="A125" s="99"/>
      <c r="B125" s="36" t="s">
        <v>132</v>
      </c>
      <c r="C125" s="37"/>
      <c r="D125" s="38"/>
      <c r="E125" s="37"/>
      <c r="F125" s="37"/>
      <c r="G125" s="39">
        <v>8</v>
      </c>
      <c r="H125" s="48">
        <v>8</v>
      </c>
      <c r="I125" s="91">
        <f t="shared" si="2"/>
        <v>1</v>
      </c>
      <c r="J125" s="94"/>
    </row>
    <row r="126" spans="1:10" ht="22.5" customHeight="1">
      <c r="A126" s="99"/>
      <c r="B126" s="36" t="s">
        <v>133</v>
      </c>
      <c r="C126" s="37"/>
      <c r="D126" s="38"/>
      <c r="E126" s="37"/>
      <c r="F126" s="37"/>
      <c r="G126" s="39">
        <v>1</v>
      </c>
      <c r="H126" s="96">
        <v>1.4</v>
      </c>
      <c r="I126" s="97">
        <f t="shared" si="2"/>
        <v>1.4</v>
      </c>
      <c r="J126" s="94"/>
    </row>
    <row r="127" spans="1:10" ht="22.5" customHeight="1">
      <c r="A127" s="99"/>
      <c r="B127" s="36" t="s">
        <v>14</v>
      </c>
      <c r="C127" s="37"/>
      <c r="D127" s="38"/>
      <c r="E127" s="37"/>
      <c r="F127" s="37"/>
      <c r="G127" s="39">
        <v>8</v>
      </c>
      <c r="H127" s="48">
        <v>1.92</v>
      </c>
      <c r="I127" s="91">
        <f t="shared" si="2"/>
        <v>0.24</v>
      </c>
      <c r="J127" s="94"/>
    </row>
    <row r="128" spans="1:10" ht="22.5" customHeight="1">
      <c r="A128" s="99"/>
      <c r="B128" s="36" t="s">
        <v>134</v>
      </c>
      <c r="C128" s="37"/>
      <c r="D128" s="38"/>
      <c r="E128" s="37"/>
      <c r="F128" s="37"/>
      <c r="G128" s="39">
        <v>1</v>
      </c>
      <c r="H128" s="48">
        <v>1</v>
      </c>
      <c r="I128" s="91">
        <f t="shared" si="2"/>
        <v>1</v>
      </c>
      <c r="J128" s="94"/>
    </row>
    <row r="129" spans="1:10" ht="22.5" customHeight="1">
      <c r="A129" s="99"/>
      <c r="B129" s="36" t="s">
        <v>135</v>
      </c>
      <c r="C129" s="37"/>
      <c r="D129" s="38"/>
      <c r="E129" s="37"/>
      <c r="F129" s="37"/>
      <c r="G129" s="39">
        <v>1</v>
      </c>
      <c r="H129" s="48">
        <v>0.55000000000000004</v>
      </c>
      <c r="I129" s="91">
        <f t="shared" si="2"/>
        <v>0.55000000000000004</v>
      </c>
      <c r="J129" s="94"/>
    </row>
    <row r="130" spans="1:10" ht="22.5" customHeight="1">
      <c r="A130" s="99"/>
      <c r="B130" s="36" t="s">
        <v>136</v>
      </c>
      <c r="C130" s="37"/>
      <c r="D130" s="38"/>
      <c r="E130" s="37"/>
      <c r="F130" s="37"/>
      <c r="G130" s="39">
        <v>1</v>
      </c>
      <c r="H130" s="48">
        <v>0.35</v>
      </c>
      <c r="I130" s="91">
        <f t="shared" si="2"/>
        <v>0.35</v>
      </c>
      <c r="J130" s="94"/>
    </row>
    <row r="131" spans="1:10" ht="22.5" customHeight="1">
      <c r="A131" s="99"/>
      <c r="B131" s="36" t="s">
        <v>121</v>
      </c>
      <c r="C131" s="37"/>
      <c r="D131" s="38"/>
      <c r="E131" s="37"/>
      <c r="F131" s="37"/>
      <c r="G131" s="39">
        <v>1</v>
      </c>
      <c r="H131" s="48">
        <v>3</v>
      </c>
      <c r="I131" s="91">
        <f t="shared" si="2"/>
        <v>3</v>
      </c>
      <c r="J131" s="94"/>
    </row>
    <row r="132" spans="1:10" ht="22.5" customHeight="1">
      <c r="A132" s="99"/>
      <c r="B132" s="36" t="s">
        <v>122</v>
      </c>
      <c r="C132" s="37"/>
      <c r="D132" s="38"/>
      <c r="E132" s="37"/>
      <c r="F132" s="37"/>
      <c r="G132" s="39">
        <v>1</v>
      </c>
      <c r="H132" s="48">
        <v>3</v>
      </c>
      <c r="I132" s="91">
        <f t="shared" si="2"/>
        <v>3</v>
      </c>
      <c r="J132" s="94"/>
    </row>
    <row r="133" spans="1:10" ht="22.5" customHeight="1">
      <c r="A133" s="99"/>
      <c r="B133" s="36" t="s">
        <v>137</v>
      </c>
      <c r="C133" s="37"/>
      <c r="D133" s="38"/>
      <c r="E133" s="37"/>
      <c r="F133" s="37"/>
      <c r="G133" s="39">
        <v>4</v>
      </c>
      <c r="H133" s="48">
        <v>0.4</v>
      </c>
      <c r="I133" s="91">
        <f t="shared" si="2"/>
        <v>0.1</v>
      </c>
      <c r="J133" s="94"/>
    </row>
    <row r="134" spans="1:10" ht="22.5" customHeight="1">
      <c r="A134" s="99"/>
      <c r="B134" s="36" t="s">
        <v>138</v>
      </c>
      <c r="C134" s="37"/>
      <c r="D134" s="38"/>
      <c r="E134" s="37"/>
      <c r="F134" s="37"/>
      <c r="G134" s="39">
        <v>16</v>
      </c>
      <c r="H134" s="48">
        <v>1.6</v>
      </c>
      <c r="I134" s="91">
        <f t="shared" si="2"/>
        <v>0.1</v>
      </c>
      <c r="J134" s="94"/>
    </row>
    <row r="135" spans="1:10" ht="22.5" customHeight="1">
      <c r="A135" s="99"/>
      <c r="B135" s="36" t="s">
        <v>139</v>
      </c>
      <c r="C135" s="37"/>
      <c r="D135" s="38"/>
      <c r="E135" s="37"/>
      <c r="F135" s="37"/>
      <c r="G135" s="39">
        <v>4</v>
      </c>
      <c r="H135" s="48">
        <v>3</v>
      </c>
      <c r="I135" s="91">
        <f t="shared" si="2"/>
        <v>0.75</v>
      </c>
      <c r="J135" s="94"/>
    </row>
    <row r="136" spans="1:10" ht="22.5" customHeight="1">
      <c r="A136" s="99"/>
      <c r="B136" s="36" t="s">
        <v>140</v>
      </c>
      <c r="C136" s="37"/>
      <c r="D136" s="38"/>
      <c r="E136" s="37"/>
      <c r="F136" s="37"/>
      <c r="G136" s="39">
        <v>2</v>
      </c>
      <c r="H136" s="48">
        <v>0.26</v>
      </c>
      <c r="I136" s="91">
        <f t="shared" si="2"/>
        <v>0.13</v>
      </c>
      <c r="J136" s="94"/>
    </row>
    <row r="137" spans="1:10" ht="22.5" customHeight="1">
      <c r="A137" s="99"/>
      <c r="B137" s="36" t="s">
        <v>141</v>
      </c>
      <c r="C137" s="37"/>
      <c r="D137" s="38"/>
      <c r="E137" s="37"/>
      <c r="F137" s="37"/>
      <c r="G137" s="39">
        <v>1</v>
      </c>
      <c r="H137" s="48">
        <v>2.4</v>
      </c>
      <c r="I137" s="91">
        <f t="shared" si="2"/>
        <v>2.4</v>
      </c>
      <c r="J137" s="94"/>
    </row>
    <row r="138" spans="1:10" ht="22.5" customHeight="1">
      <c r="A138" s="99"/>
      <c r="B138" s="36" t="s">
        <v>95</v>
      </c>
      <c r="C138" s="37"/>
      <c r="D138" s="38"/>
      <c r="E138" s="37"/>
      <c r="F138" s="37"/>
      <c r="G138" s="39">
        <v>2</v>
      </c>
      <c r="H138" s="48">
        <v>0.56000000000000005</v>
      </c>
      <c r="I138" s="91">
        <f t="shared" si="2"/>
        <v>0.28000000000000003</v>
      </c>
      <c r="J138" s="94"/>
    </row>
    <row r="139" spans="1:10" ht="22.5" customHeight="1">
      <c r="A139" s="99"/>
      <c r="B139" s="36" t="s">
        <v>142</v>
      </c>
      <c r="C139" s="37"/>
      <c r="D139" s="38"/>
      <c r="E139" s="37"/>
      <c r="F139" s="37"/>
      <c r="G139" s="39">
        <v>2</v>
      </c>
      <c r="H139" s="48">
        <v>0.3</v>
      </c>
      <c r="I139" s="91">
        <f t="shared" si="2"/>
        <v>0.15</v>
      </c>
      <c r="J139" s="94"/>
    </row>
    <row r="140" spans="1:10" ht="22.5" customHeight="1">
      <c r="A140" s="99"/>
      <c r="B140" s="36" t="s">
        <v>143</v>
      </c>
      <c r="C140" s="37"/>
      <c r="D140" s="38"/>
      <c r="E140" s="37"/>
      <c r="F140" s="37"/>
      <c r="G140" s="39">
        <v>2</v>
      </c>
      <c r="H140" s="48">
        <v>0.3</v>
      </c>
      <c r="I140" s="91">
        <f t="shared" si="2"/>
        <v>0.15</v>
      </c>
      <c r="J140" s="94"/>
    </row>
    <row r="141" spans="1:10" ht="22.5" customHeight="1">
      <c r="A141" s="99"/>
      <c r="B141" s="36" t="s">
        <v>93</v>
      </c>
      <c r="C141" s="37"/>
      <c r="D141" s="38"/>
      <c r="E141" s="37"/>
      <c r="F141" s="37"/>
      <c r="G141" s="39">
        <v>2</v>
      </c>
      <c r="H141" s="48">
        <v>0.36</v>
      </c>
      <c r="I141" s="91">
        <f t="shared" si="2"/>
        <v>0.18</v>
      </c>
      <c r="J141" s="94"/>
    </row>
    <row r="142" spans="1:10" ht="22.5" customHeight="1">
      <c r="A142" s="99"/>
      <c r="B142" s="36" t="s">
        <v>144</v>
      </c>
      <c r="C142" s="37"/>
      <c r="D142" s="38"/>
      <c r="E142" s="37"/>
      <c r="F142" s="37"/>
      <c r="G142" s="39">
        <v>1</v>
      </c>
      <c r="H142" s="48">
        <v>0.85</v>
      </c>
      <c r="I142" s="91">
        <f t="shared" si="2"/>
        <v>0.85</v>
      </c>
      <c r="J142" s="94"/>
    </row>
    <row r="143" spans="1:10" ht="22.5" customHeight="1">
      <c r="A143" s="99"/>
      <c r="B143" s="36" t="s">
        <v>145</v>
      </c>
      <c r="C143" s="37"/>
      <c r="D143" s="38"/>
      <c r="E143" s="37"/>
      <c r="F143" s="37"/>
      <c r="G143" s="39">
        <v>1</v>
      </c>
      <c r="H143" s="48">
        <v>0.25</v>
      </c>
      <c r="I143" s="91">
        <f t="shared" si="2"/>
        <v>0.25</v>
      </c>
      <c r="J143" s="94"/>
    </row>
    <row r="144" spans="1:10" ht="22.5" customHeight="1">
      <c r="A144" s="99"/>
      <c r="B144" s="36" t="s">
        <v>146</v>
      </c>
      <c r="C144" s="37"/>
      <c r="D144" s="38"/>
      <c r="E144" s="37"/>
      <c r="F144" s="37"/>
      <c r="G144" s="39">
        <v>18</v>
      </c>
      <c r="H144" s="48">
        <v>2.4300000000000002</v>
      </c>
      <c r="I144" s="91">
        <f t="shared" si="2"/>
        <v>0.13500000000000001</v>
      </c>
      <c r="J144" s="94"/>
    </row>
    <row r="145" spans="1:10" ht="22.5" customHeight="1">
      <c r="A145" s="99"/>
      <c r="B145" s="36" t="s">
        <v>147</v>
      </c>
      <c r="C145" s="37"/>
      <c r="D145" s="38"/>
      <c r="E145" s="37"/>
      <c r="F145" s="37"/>
      <c r="G145" s="39">
        <v>1</v>
      </c>
      <c r="H145" s="48">
        <v>0.12</v>
      </c>
      <c r="I145" s="91">
        <f t="shared" si="2"/>
        <v>0.12</v>
      </c>
      <c r="J145" s="94"/>
    </row>
    <row r="146" spans="1:10" ht="22.5" customHeight="1">
      <c r="A146" s="99"/>
      <c r="B146" s="36" t="s">
        <v>148</v>
      </c>
      <c r="C146" s="37"/>
      <c r="D146" s="38"/>
      <c r="E146" s="37"/>
      <c r="F146" s="37"/>
      <c r="G146" s="39">
        <v>2</v>
      </c>
      <c r="H146" s="48">
        <v>0.52</v>
      </c>
      <c r="I146" s="91">
        <f t="shared" si="2"/>
        <v>0.26</v>
      </c>
      <c r="J146" s="94"/>
    </row>
    <row r="147" spans="1:10" ht="22.5" customHeight="1">
      <c r="A147" s="99"/>
      <c r="B147" s="36" t="s">
        <v>149</v>
      </c>
      <c r="C147" s="37"/>
      <c r="D147" s="38"/>
      <c r="E147" s="37"/>
      <c r="F147" s="37"/>
      <c r="G147" s="39">
        <v>1</v>
      </c>
      <c r="H147" s="48">
        <v>0.24</v>
      </c>
      <c r="I147" s="91">
        <f t="shared" si="2"/>
        <v>0.24</v>
      </c>
      <c r="J147" s="94"/>
    </row>
    <row r="148" spans="1:10" ht="22.5" customHeight="1">
      <c r="A148" s="99"/>
      <c r="B148" s="36" t="s">
        <v>46</v>
      </c>
      <c r="C148" s="37"/>
      <c r="D148" s="38"/>
      <c r="E148" s="37"/>
      <c r="F148" s="37"/>
      <c r="G148" s="39">
        <v>2</v>
      </c>
      <c r="H148" s="48">
        <v>0.56000000000000005</v>
      </c>
      <c r="I148" s="91">
        <f t="shared" si="2"/>
        <v>0.28000000000000003</v>
      </c>
      <c r="J148" s="94"/>
    </row>
    <row r="149" spans="1:10" ht="22.5" customHeight="1">
      <c r="A149" s="99"/>
      <c r="B149" s="36" t="s">
        <v>150</v>
      </c>
      <c r="C149" s="37"/>
      <c r="D149" s="38"/>
      <c r="E149" s="37"/>
      <c r="F149" s="37"/>
      <c r="G149" s="39">
        <v>2</v>
      </c>
      <c r="H149" s="48">
        <v>0.44</v>
      </c>
      <c r="I149" s="91">
        <f t="shared" si="2"/>
        <v>0.22</v>
      </c>
      <c r="J149" s="94"/>
    </row>
    <row r="150" spans="1:10" ht="22.5" customHeight="1">
      <c r="A150" s="99"/>
      <c r="B150" s="36" t="s">
        <v>151</v>
      </c>
      <c r="C150" s="37"/>
      <c r="D150" s="38"/>
      <c r="E150" s="37"/>
      <c r="F150" s="37"/>
      <c r="G150" s="39">
        <v>2</v>
      </c>
      <c r="H150" s="48">
        <v>0.28000000000000003</v>
      </c>
      <c r="I150" s="91">
        <f t="shared" si="2"/>
        <v>0.14000000000000001</v>
      </c>
      <c r="J150" s="94"/>
    </row>
    <row r="151" spans="1:10" ht="22.5" customHeight="1">
      <c r="A151" s="99"/>
      <c r="B151" s="36" t="s">
        <v>152</v>
      </c>
      <c r="C151" s="37"/>
      <c r="D151" s="38"/>
      <c r="E151" s="37"/>
      <c r="F151" s="37"/>
      <c r="G151" s="39">
        <v>2</v>
      </c>
      <c r="H151" s="48">
        <v>0.28000000000000003</v>
      </c>
      <c r="I151" s="91">
        <f t="shared" si="2"/>
        <v>0.14000000000000001</v>
      </c>
      <c r="J151" s="94"/>
    </row>
    <row r="152" spans="1:10" ht="22.5" customHeight="1">
      <c r="A152" s="99"/>
      <c r="B152" s="36" t="s">
        <v>153</v>
      </c>
      <c r="C152" s="37"/>
      <c r="D152" s="38"/>
      <c r="E152" s="37"/>
      <c r="F152" s="37"/>
      <c r="G152" s="39">
        <v>4</v>
      </c>
      <c r="H152" s="48">
        <v>0.14000000000000001</v>
      </c>
      <c r="I152" s="49">
        <f t="shared" si="2"/>
        <v>3.5000000000000003E-2</v>
      </c>
    </row>
    <row r="153" spans="1:10" ht="22.5" customHeight="1">
      <c r="A153" s="99"/>
      <c r="B153" s="36" t="s">
        <v>154</v>
      </c>
      <c r="C153" s="37"/>
      <c r="D153" s="38"/>
      <c r="E153" s="37"/>
      <c r="F153" s="37"/>
      <c r="G153" s="39">
        <v>1</v>
      </c>
      <c r="H153" s="48">
        <v>0.22</v>
      </c>
      <c r="I153" s="91">
        <f t="shared" si="2"/>
        <v>0.22</v>
      </c>
      <c r="J153" s="94"/>
    </row>
    <row r="154" spans="1:10" ht="22.5" customHeight="1">
      <c r="A154" s="99"/>
      <c r="B154" s="36" t="s">
        <v>155</v>
      </c>
      <c r="C154" s="37"/>
      <c r="D154" s="38"/>
      <c r="E154" s="37"/>
      <c r="F154" s="37"/>
      <c r="G154" s="39">
        <v>4</v>
      </c>
      <c r="H154" s="48">
        <v>3</v>
      </c>
      <c r="I154" s="91">
        <f t="shared" si="2"/>
        <v>0.75</v>
      </c>
      <c r="J154" s="94"/>
    </row>
    <row r="155" spans="1:10" ht="22.5" customHeight="1">
      <c r="A155" s="99"/>
      <c r="B155" s="36" t="s">
        <v>156</v>
      </c>
      <c r="C155" s="37"/>
      <c r="D155" s="38"/>
      <c r="E155" s="37"/>
      <c r="F155" s="37"/>
      <c r="G155" s="39">
        <v>1</v>
      </c>
      <c r="H155" s="48">
        <v>0.3</v>
      </c>
      <c r="I155" s="91">
        <f t="shared" si="2"/>
        <v>0.3</v>
      </c>
      <c r="J155" s="94"/>
    </row>
    <row r="156" spans="1:10" ht="22.5" customHeight="1">
      <c r="A156" s="99"/>
      <c r="B156" s="36" t="s">
        <v>157</v>
      </c>
      <c r="C156" s="37"/>
      <c r="D156" s="38"/>
      <c r="E156" s="37"/>
      <c r="F156" s="37"/>
      <c r="G156" s="39">
        <v>8</v>
      </c>
      <c r="H156" s="48">
        <v>0.32</v>
      </c>
      <c r="I156" s="49">
        <f t="shared" ref="I156:I178" si="3">H156/G156</f>
        <v>0.04</v>
      </c>
    </row>
    <row r="157" spans="1:10" ht="22.5" customHeight="1">
      <c r="A157" s="99"/>
      <c r="B157" s="36" t="s">
        <v>158</v>
      </c>
      <c r="C157" s="37"/>
      <c r="D157" s="38"/>
      <c r="E157" s="37"/>
      <c r="F157" s="37"/>
      <c r="G157" s="39">
        <v>8</v>
      </c>
      <c r="H157" s="48">
        <v>0.52</v>
      </c>
      <c r="I157" s="49">
        <f t="shared" si="3"/>
        <v>6.5000000000000002E-2</v>
      </c>
    </row>
    <row r="158" spans="1:10" ht="22.5" customHeight="1">
      <c r="A158" s="99"/>
      <c r="B158" s="36" t="s">
        <v>159</v>
      </c>
      <c r="C158" s="37"/>
      <c r="D158" s="38"/>
      <c r="E158" s="37"/>
      <c r="F158" s="37"/>
      <c r="G158" s="39">
        <v>1</v>
      </c>
      <c r="H158" s="48">
        <v>0.1</v>
      </c>
      <c r="I158" s="91">
        <f t="shared" si="3"/>
        <v>0.1</v>
      </c>
      <c r="J158" s="94"/>
    </row>
    <row r="159" spans="1:10" ht="22.5" customHeight="1">
      <c r="A159" s="99"/>
      <c r="B159" s="36" t="s">
        <v>160</v>
      </c>
      <c r="C159" s="37"/>
      <c r="D159" s="38"/>
      <c r="E159" s="37"/>
      <c r="F159" s="37"/>
      <c r="G159" s="39">
        <v>2</v>
      </c>
      <c r="H159" s="48">
        <v>0.06</v>
      </c>
      <c r="I159" s="49">
        <f t="shared" si="3"/>
        <v>0.03</v>
      </c>
    </row>
    <row r="160" spans="1:10" ht="22.5" customHeight="1">
      <c r="A160" s="99"/>
      <c r="B160" s="36" t="s">
        <v>161</v>
      </c>
      <c r="C160" s="37"/>
      <c r="D160" s="38"/>
      <c r="E160" s="37"/>
      <c r="F160" s="37"/>
      <c r="G160" s="39">
        <v>2</v>
      </c>
      <c r="H160" s="48">
        <v>0.06</v>
      </c>
      <c r="I160" s="49">
        <f t="shared" si="3"/>
        <v>0.03</v>
      </c>
    </row>
    <row r="161" spans="1:10" ht="22.5" customHeight="1">
      <c r="A161" s="99"/>
      <c r="B161" s="36" t="s">
        <v>162</v>
      </c>
      <c r="C161" s="37"/>
      <c r="D161" s="38"/>
      <c r="E161" s="37"/>
      <c r="F161" s="37"/>
      <c r="G161" s="39">
        <v>2</v>
      </c>
      <c r="H161" s="48">
        <v>0.06</v>
      </c>
      <c r="I161" s="49">
        <f t="shared" si="3"/>
        <v>0.03</v>
      </c>
    </row>
    <row r="162" spans="1:10" ht="22.5" customHeight="1">
      <c r="A162" s="99"/>
      <c r="B162" s="36" t="s">
        <v>163</v>
      </c>
      <c r="C162" s="37"/>
      <c r="D162" s="38"/>
      <c r="E162" s="37"/>
      <c r="F162" s="37"/>
      <c r="G162" s="39">
        <v>2</v>
      </c>
      <c r="H162" s="48">
        <v>0.09</v>
      </c>
      <c r="I162" s="49">
        <f t="shared" si="3"/>
        <v>4.4999999999999998E-2</v>
      </c>
    </row>
    <row r="163" spans="1:10" ht="22.5" customHeight="1">
      <c r="A163" s="99"/>
      <c r="B163" s="36" t="s">
        <v>164</v>
      </c>
      <c r="C163" s="37"/>
      <c r="D163" s="38"/>
      <c r="E163" s="37"/>
      <c r="F163" s="37"/>
      <c r="G163" s="39">
        <v>4</v>
      </c>
      <c r="H163" s="48">
        <v>0.18</v>
      </c>
      <c r="I163" s="49">
        <f t="shared" si="3"/>
        <v>4.4999999999999998E-2</v>
      </c>
    </row>
    <row r="164" spans="1:10" ht="22.5" customHeight="1">
      <c r="A164" s="99"/>
      <c r="B164" s="36" t="s">
        <v>165</v>
      </c>
      <c r="C164" s="37"/>
      <c r="D164" s="38"/>
      <c r="E164" s="37"/>
      <c r="F164" s="37"/>
      <c r="G164" s="39">
        <v>2</v>
      </c>
      <c r="H164" s="48">
        <v>7.0000000000000007E-2</v>
      </c>
      <c r="I164" s="49">
        <f t="shared" si="3"/>
        <v>3.5000000000000003E-2</v>
      </c>
    </row>
    <row r="165" spans="1:10" ht="22.5" customHeight="1">
      <c r="A165" s="99"/>
      <c r="B165" s="36" t="s">
        <v>166</v>
      </c>
      <c r="C165" s="37"/>
      <c r="D165" s="38"/>
      <c r="E165" s="37"/>
      <c r="F165" s="37"/>
      <c r="G165" s="39">
        <v>2</v>
      </c>
      <c r="H165" s="48">
        <v>0.06</v>
      </c>
      <c r="I165" s="49">
        <f t="shared" si="3"/>
        <v>0.03</v>
      </c>
    </row>
    <row r="166" spans="1:10" ht="22.5" customHeight="1">
      <c r="A166" s="99"/>
      <c r="B166" s="36" t="s">
        <v>167</v>
      </c>
      <c r="C166" s="37"/>
      <c r="D166" s="38"/>
      <c r="E166" s="37"/>
      <c r="F166" s="37"/>
      <c r="G166" s="39">
        <v>2</v>
      </c>
      <c r="H166" s="48">
        <v>7.0000000000000007E-2</v>
      </c>
      <c r="I166" s="49">
        <f t="shared" si="3"/>
        <v>3.5000000000000003E-2</v>
      </c>
    </row>
    <row r="167" spans="1:10" ht="22.5" customHeight="1">
      <c r="A167" s="99"/>
      <c r="B167" s="36" t="s">
        <v>168</v>
      </c>
      <c r="C167" s="37"/>
      <c r="D167" s="38"/>
      <c r="E167" s="37"/>
      <c r="F167" s="37"/>
      <c r="G167" s="39">
        <v>2</v>
      </c>
      <c r="H167" s="48">
        <v>0.34</v>
      </c>
      <c r="I167" s="91">
        <f t="shared" si="3"/>
        <v>0.17</v>
      </c>
      <c r="J167" s="94"/>
    </row>
    <row r="168" spans="1:10" ht="22.5" customHeight="1">
      <c r="A168" s="99"/>
      <c r="B168" s="36" t="s">
        <v>169</v>
      </c>
      <c r="C168" s="37"/>
      <c r="D168" s="38"/>
      <c r="E168" s="37"/>
      <c r="F168" s="37"/>
      <c r="G168" s="39">
        <v>2</v>
      </c>
      <c r="H168" s="48">
        <v>0.76</v>
      </c>
      <c r="I168" s="91">
        <f t="shared" si="3"/>
        <v>0.38</v>
      </c>
      <c r="J168" s="94"/>
    </row>
    <row r="169" spans="1:10" ht="22.5" customHeight="1">
      <c r="A169" s="99"/>
      <c r="B169" s="36" t="s">
        <v>170</v>
      </c>
      <c r="C169" s="37"/>
      <c r="D169" s="38"/>
      <c r="E169" s="37"/>
      <c r="F169" s="37"/>
      <c r="G169" s="39">
        <v>2</v>
      </c>
      <c r="H169" s="48">
        <v>0.76</v>
      </c>
      <c r="I169" s="91">
        <f t="shared" si="3"/>
        <v>0.38</v>
      </c>
      <c r="J169" s="94"/>
    </row>
    <row r="170" spans="1:10" ht="22.5" customHeight="1">
      <c r="A170" s="99"/>
      <c r="B170" s="36" t="s">
        <v>171</v>
      </c>
      <c r="C170" s="37"/>
      <c r="D170" s="38"/>
      <c r="E170" s="37"/>
      <c r="F170" s="37"/>
      <c r="G170" s="39">
        <v>4</v>
      </c>
      <c r="H170" s="48">
        <v>0.3</v>
      </c>
      <c r="I170" s="49">
        <f t="shared" si="3"/>
        <v>7.4999999999999997E-2</v>
      </c>
    </row>
    <row r="171" spans="1:10" ht="22.5" customHeight="1">
      <c r="A171" s="99"/>
      <c r="B171" s="36" t="s">
        <v>172</v>
      </c>
      <c r="C171" s="37"/>
      <c r="D171" s="38"/>
      <c r="E171" s="37"/>
      <c r="F171" s="37"/>
      <c r="G171" s="39">
        <v>4</v>
      </c>
      <c r="H171" s="48">
        <v>0.3</v>
      </c>
      <c r="I171" s="49">
        <f t="shared" si="3"/>
        <v>7.4999999999999997E-2</v>
      </c>
    </row>
    <row r="172" spans="1:10" ht="22.5" customHeight="1">
      <c r="A172" s="99"/>
      <c r="B172" s="36" t="s">
        <v>173</v>
      </c>
      <c r="C172" s="37"/>
      <c r="D172" s="38"/>
      <c r="E172" s="37"/>
      <c r="F172" s="37"/>
      <c r="G172" s="39">
        <v>2</v>
      </c>
      <c r="H172" s="48">
        <v>0.76</v>
      </c>
      <c r="I172" s="91">
        <f t="shared" si="3"/>
        <v>0.38</v>
      </c>
      <c r="J172" s="94"/>
    </row>
    <row r="173" spans="1:10" ht="22.5" customHeight="1">
      <c r="A173" s="99"/>
      <c r="B173" s="36" t="s">
        <v>174</v>
      </c>
      <c r="C173" s="37"/>
      <c r="D173" s="38"/>
      <c r="E173" s="37"/>
      <c r="F173" s="37"/>
      <c r="G173" s="39">
        <v>2</v>
      </c>
      <c r="H173" s="48">
        <v>0.76</v>
      </c>
      <c r="I173" s="91">
        <f t="shared" si="3"/>
        <v>0.38</v>
      </c>
      <c r="J173" s="94"/>
    </row>
    <row r="174" spans="1:10" ht="22.5" customHeight="1">
      <c r="A174" s="99"/>
      <c r="B174" s="36" t="s">
        <v>175</v>
      </c>
      <c r="C174" s="37"/>
      <c r="D174" s="38"/>
      <c r="E174" s="37"/>
      <c r="F174" s="37"/>
      <c r="G174" s="39">
        <v>2</v>
      </c>
      <c r="H174" s="48">
        <v>0.76</v>
      </c>
      <c r="I174" s="91">
        <f t="shared" si="3"/>
        <v>0.38</v>
      </c>
      <c r="J174" s="94"/>
    </row>
    <row r="175" spans="1:10" ht="22.5" customHeight="1">
      <c r="A175" s="99"/>
      <c r="B175" s="36" t="s">
        <v>40</v>
      </c>
      <c r="C175" s="37"/>
      <c r="D175" s="38"/>
      <c r="E175" s="37"/>
      <c r="F175" s="37"/>
      <c r="G175" s="39">
        <v>6</v>
      </c>
      <c r="H175" s="48">
        <v>1.68</v>
      </c>
      <c r="I175" s="91">
        <f t="shared" si="3"/>
        <v>0.27999999999999997</v>
      </c>
      <c r="J175" s="94"/>
    </row>
    <row r="176" spans="1:10" ht="22.5" customHeight="1">
      <c r="A176" s="99"/>
      <c r="B176" s="36" t="s">
        <v>176</v>
      </c>
      <c r="C176" s="37"/>
      <c r="D176" s="38"/>
      <c r="E176" s="37"/>
      <c r="F176" s="37"/>
      <c r="G176" s="39">
        <v>6</v>
      </c>
      <c r="H176" s="48">
        <v>1.02</v>
      </c>
      <c r="I176" s="91">
        <f t="shared" si="3"/>
        <v>0.17</v>
      </c>
      <c r="J176" s="94"/>
    </row>
    <row r="177" spans="1:10" ht="22.5" customHeight="1">
      <c r="A177" s="99"/>
      <c r="B177" s="36" t="s">
        <v>177</v>
      </c>
      <c r="C177" s="37"/>
      <c r="D177" s="38"/>
      <c r="E177" s="37"/>
      <c r="F177" s="37"/>
      <c r="G177" s="39">
        <v>1</v>
      </c>
      <c r="H177" s="48">
        <v>0.1</v>
      </c>
      <c r="I177" s="91">
        <f t="shared" si="3"/>
        <v>0.1</v>
      </c>
      <c r="J177" s="94"/>
    </row>
    <row r="178" spans="1:10" ht="22.5" customHeight="1">
      <c r="A178" s="99"/>
      <c r="B178" s="40" t="s">
        <v>178</v>
      </c>
      <c r="C178" s="37"/>
      <c r="D178" s="38"/>
      <c r="E178" s="37"/>
      <c r="F178" s="37"/>
      <c r="G178" s="39">
        <v>1</v>
      </c>
      <c r="H178" s="48">
        <v>0.8</v>
      </c>
      <c r="I178" s="91">
        <f t="shared" si="3"/>
        <v>0.8</v>
      </c>
      <c r="J178" s="94"/>
    </row>
    <row r="179" spans="1:10" ht="21.75" customHeight="1">
      <c r="B179" s="41"/>
      <c r="C179" s="41"/>
      <c r="D179" s="41"/>
      <c r="E179" s="41"/>
      <c r="F179" s="41"/>
      <c r="G179" s="41"/>
      <c r="H179" s="51">
        <f>SUM(H2:H178)</f>
        <v>247.28500000000008</v>
      </c>
      <c r="I179" s="41"/>
    </row>
  </sheetData>
  <autoFilter ref="A1:J179"/>
  <mergeCells count="5">
    <mergeCell ref="A94:A112"/>
    <mergeCell ref="A113:A178"/>
    <mergeCell ref="A2:A50"/>
    <mergeCell ref="A51:A63"/>
    <mergeCell ref="A64:A93"/>
  </mergeCells>
  <phoneticPr fontId="1" type="noConversion"/>
  <pageMargins left="0.31496062992125984" right="0.31496062992125984" top="0.55118110236220474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selection activeCell="G19" sqref="G19"/>
    </sheetView>
  </sheetViews>
  <sheetFormatPr defaultRowHeight="14.25"/>
  <cols>
    <col min="2" max="2" width="22.5" customWidth="1"/>
    <col min="5" max="5" width="12.875" style="135" customWidth="1"/>
    <col min="6" max="6" width="12.375" style="135" customWidth="1"/>
  </cols>
  <sheetData>
    <row r="1" spans="1:6">
      <c r="A1" s="52" t="s">
        <v>180</v>
      </c>
      <c r="B1" s="52" t="s">
        <v>181</v>
      </c>
      <c r="C1" s="52" t="s">
        <v>182</v>
      </c>
      <c r="D1" s="52" t="s">
        <v>183</v>
      </c>
      <c r="E1" s="129" t="s">
        <v>184</v>
      </c>
      <c r="F1" s="130" t="s">
        <v>185</v>
      </c>
    </row>
    <row r="2" spans="1:6">
      <c r="A2" s="52">
        <v>1</v>
      </c>
      <c r="B2" s="52" t="s">
        <v>186</v>
      </c>
      <c r="C2" s="52">
        <v>2</v>
      </c>
      <c r="D2" s="52" t="s">
        <v>187</v>
      </c>
      <c r="E2" s="129">
        <v>0.85</v>
      </c>
      <c r="F2" s="131">
        <f>C2*E2</f>
        <v>1.7</v>
      </c>
    </row>
    <row r="3" spans="1:6">
      <c r="A3" s="52">
        <v>2</v>
      </c>
      <c r="B3" s="52" t="s">
        <v>45</v>
      </c>
      <c r="C3" s="52">
        <v>2</v>
      </c>
      <c r="D3" s="52" t="s">
        <v>188</v>
      </c>
      <c r="E3" s="129">
        <v>0.65</v>
      </c>
      <c r="F3" s="131">
        <f t="shared" ref="F3:F10" si="0">C3*E3</f>
        <v>1.3</v>
      </c>
    </row>
    <row r="4" spans="1:6">
      <c r="A4" s="52">
        <v>3</v>
      </c>
      <c r="B4" s="52" t="s">
        <v>189</v>
      </c>
      <c r="C4" s="52">
        <v>2</v>
      </c>
      <c r="D4" s="52" t="s">
        <v>187</v>
      </c>
      <c r="E4" s="129">
        <v>0.75</v>
      </c>
      <c r="F4" s="131">
        <f t="shared" si="0"/>
        <v>1.5</v>
      </c>
    </row>
    <row r="5" spans="1:6">
      <c r="A5" s="52">
        <v>4</v>
      </c>
      <c r="B5" s="52" t="s">
        <v>45</v>
      </c>
      <c r="C5" s="52">
        <v>2</v>
      </c>
      <c r="D5" s="52" t="s">
        <v>188</v>
      </c>
      <c r="E5" s="129">
        <v>0.65</v>
      </c>
      <c r="F5" s="131">
        <f t="shared" si="0"/>
        <v>1.3</v>
      </c>
    </row>
    <row r="6" spans="1:6">
      <c r="A6" s="52">
        <v>5</v>
      </c>
      <c r="B6" s="52" t="s">
        <v>190</v>
      </c>
      <c r="C6" s="52">
        <v>1</v>
      </c>
      <c r="D6" s="52" t="s">
        <v>188</v>
      </c>
      <c r="E6" s="129">
        <v>0.86</v>
      </c>
      <c r="F6" s="131">
        <f t="shared" si="0"/>
        <v>0.86</v>
      </c>
    </row>
    <row r="7" spans="1:6">
      <c r="A7" s="52">
        <v>6</v>
      </c>
      <c r="B7" s="52" t="s">
        <v>191</v>
      </c>
      <c r="C7" s="52">
        <v>1</v>
      </c>
      <c r="D7" s="52" t="s">
        <v>192</v>
      </c>
      <c r="E7" s="129">
        <v>0.86</v>
      </c>
      <c r="F7" s="131">
        <f t="shared" si="0"/>
        <v>0.86</v>
      </c>
    </row>
    <row r="8" spans="1:6">
      <c r="A8" s="52">
        <v>7</v>
      </c>
      <c r="B8" s="52" t="s">
        <v>193</v>
      </c>
      <c r="C8" s="52">
        <v>1</v>
      </c>
      <c r="D8" s="52" t="s">
        <v>192</v>
      </c>
      <c r="E8" s="129">
        <v>0.86</v>
      </c>
      <c r="F8" s="131">
        <f t="shared" si="0"/>
        <v>0.86</v>
      </c>
    </row>
    <row r="9" spans="1:6">
      <c r="A9" s="52">
        <v>8</v>
      </c>
      <c r="B9" s="52" t="s">
        <v>194</v>
      </c>
      <c r="C9" s="52">
        <v>1</v>
      </c>
      <c r="D9" s="52" t="s">
        <v>192</v>
      </c>
      <c r="E9" s="129">
        <v>0.96199999999999997</v>
      </c>
      <c r="F9" s="131">
        <f t="shared" si="0"/>
        <v>0.96199999999999997</v>
      </c>
    </row>
    <row r="10" spans="1:6">
      <c r="A10" s="52">
        <v>9</v>
      </c>
      <c r="B10" s="52" t="s">
        <v>195</v>
      </c>
      <c r="C10" s="52">
        <v>2</v>
      </c>
      <c r="D10" s="52" t="s">
        <v>187</v>
      </c>
      <c r="E10" s="129">
        <v>0.55000000000000004</v>
      </c>
      <c r="F10" s="131">
        <f t="shared" si="0"/>
        <v>1.1000000000000001</v>
      </c>
    </row>
    <row r="11" spans="1:6">
      <c r="A11" s="53"/>
      <c r="B11" s="53"/>
      <c r="C11" s="53"/>
      <c r="D11" s="53"/>
      <c r="E11" s="132"/>
      <c r="F11" s="133">
        <f>SUM(F2:F10)</f>
        <v>10.442</v>
      </c>
    </row>
    <row r="12" spans="1:6">
      <c r="A12" s="54"/>
      <c r="B12" s="54"/>
      <c r="C12" s="54"/>
      <c r="D12" s="54"/>
      <c r="E12" s="134"/>
      <c r="F12" s="134"/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0"/>
  <sheetViews>
    <sheetView topLeftCell="A13" workbookViewId="0">
      <selection activeCell="E28" sqref="E28"/>
    </sheetView>
  </sheetViews>
  <sheetFormatPr defaultRowHeight="14.25"/>
  <cols>
    <col min="1" max="1" width="14.25" customWidth="1"/>
    <col min="4" max="4" width="13.25" style="135" bestFit="1" customWidth="1"/>
    <col min="5" max="5" width="20.25" style="135" bestFit="1" customWidth="1"/>
  </cols>
  <sheetData>
    <row r="1" spans="1:10" s="56" customFormat="1" ht="39" customHeight="1">
      <c r="A1" s="104" t="s">
        <v>196</v>
      </c>
      <c r="B1" s="104"/>
      <c r="C1" s="104"/>
      <c r="D1" s="104"/>
      <c r="E1" s="105"/>
      <c r="F1" s="55"/>
    </row>
    <row r="2" spans="1:10" s="56" customFormat="1" ht="33" customHeight="1">
      <c r="A2" s="57" t="s">
        <v>197</v>
      </c>
      <c r="B2" s="57" t="s">
        <v>183</v>
      </c>
      <c r="C2" s="57" t="s">
        <v>182</v>
      </c>
      <c r="D2" s="136" t="s">
        <v>184</v>
      </c>
      <c r="E2" s="136" t="s">
        <v>198</v>
      </c>
      <c r="F2" s="58" t="s">
        <v>199</v>
      </c>
      <c r="I2" s="56">
        <v>17.350000000000001</v>
      </c>
      <c r="J2" s="56">
        <v>4.03</v>
      </c>
    </row>
    <row r="3" spans="1:10" s="62" customFormat="1" ht="33" customHeight="1">
      <c r="A3" s="59" t="s">
        <v>200</v>
      </c>
      <c r="B3" s="60" t="s">
        <v>201</v>
      </c>
      <c r="C3" s="60">
        <v>1</v>
      </c>
      <c r="D3" s="137">
        <v>0.4</v>
      </c>
      <c r="E3" s="137">
        <f>SUM(C3*D3)</f>
        <v>0.4</v>
      </c>
      <c r="F3" s="61"/>
      <c r="G3" s="62">
        <f>E3/C3</f>
        <v>0.4</v>
      </c>
    </row>
    <row r="4" spans="1:10" s="62" customFormat="1" ht="33" customHeight="1">
      <c r="A4" s="59" t="s">
        <v>202</v>
      </c>
      <c r="B4" s="60" t="s">
        <v>187</v>
      </c>
      <c r="C4" s="60">
        <v>1</v>
      </c>
      <c r="D4" s="137">
        <v>0.7</v>
      </c>
      <c r="E4" s="137">
        <f t="shared" ref="E4:E11" si="0">SUM(C4*D4)</f>
        <v>0.7</v>
      </c>
      <c r="F4" s="61"/>
      <c r="G4" s="62">
        <f t="shared" ref="G4:G18" si="1">E4/C4</f>
        <v>0.7</v>
      </c>
    </row>
    <row r="5" spans="1:10" s="62" customFormat="1" ht="33" customHeight="1">
      <c r="A5" s="59" t="s">
        <v>203</v>
      </c>
      <c r="B5" s="60" t="s">
        <v>188</v>
      </c>
      <c r="C5" s="60">
        <v>1</v>
      </c>
      <c r="D5" s="137">
        <v>0.22</v>
      </c>
      <c r="E5" s="137">
        <f t="shared" si="0"/>
        <v>0.22</v>
      </c>
      <c r="F5" s="61"/>
      <c r="G5" s="62">
        <f t="shared" si="1"/>
        <v>0.22</v>
      </c>
    </row>
    <row r="6" spans="1:10" s="56" customFormat="1" ht="33" customHeight="1">
      <c r="A6" s="63" t="s">
        <v>204</v>
      </c>
      <c r="B6" s="64" t="s">
        <v>205</v>
      </c>
      <c r="C6" s="64">
        <v>1</v>
      </c>
      <c r="D6" s="138">
        <v>7.0000000000000007E-2</v>
      </c>
      <c r="E6" s="138">
        <f>SUM(D6*C6)</f>
        <v>7.0000000000000007E-2</v>
      </c>
      <c r="F6" s="65"/>
      <c r="G6" s="56">
        <f t="shared" si="1"/>
        <v>7.0000000000000007E-2</v>
      </c>
    </row>
    <row r="7" spans="1:10" s="62" customFormat="1" ht="33" customHeight="1">
      <c r="A7" s="59" t="s">
        <v>206</v>
      </c>
      <c r="B7" s="60" t="s">
        <v>205</v>
      </c>
      <c r="C7" s="60">
        <v>1</v>
      </c>
      <c r="D7" s="137">
        <v>0.18</v>
      </c>
      <c r="E7" s="137">
        <f t="shared" si="0"/>
        <v>0.18</v>
      </c>
      <c r="F7" s="61"/>
      <c r="G7" s="62">
        <f t="shared" si="1"/>
        <v>0.18</v>
      </c>
    </row>
    <row r="8" spans="1:10" s="62" customFormat="1" ht="33" customHeight="1">
      <c r="A8" s="59" t="s">
        <v>207</v>
      </c>
      <c r="B8" s="60" t="s">
        <v>187</v>
      </c>
      <c r="C8" s="60">
        <v>1</v>
      </c>
      <c r="D8" s="137">
        <v>1.2</v>
      </c>
      <c r="E8" s="137">
        <f t="shared" si="0"/>
        <v>1.2</v>
      </c>
      <c r="F8" s="61"/>
      <c r="G8" s="62">
        <f t="shared" si="1"/>
        <v>1.2</v>
      </c>
    </row>
    <row r="9" spans="1:10" s="62" customFormat="1" ht="33" customHeight="1">
      <c r="A9" s="59" t="s">
        <v>208</v>
      </c>
      <c r="B9" s="60" t="s">
        <v>192</v>
      </c>
      <c r="C9" s="60">
        <v>1</v>
      </c>
      <c r="D9" s="137">
        <v>1</v>
      </c>
      <c r="E9" s="137">
        <f t="shared" si="0"/>
        <v>1</v>
      </c>
      <c r="F9" s="61"/>
      <c r="G9" s="62">
        <f t="shared" si="1"/>
        <v>1</v>
      </c>
    </row>
    <row r="10" spans="1:10" s="56" customFormat="1" ht="33" customHeight="1">
      <c r="A10" s="63" t="s">
        <v>55</v>
      </c>
      <c r="B10" s="64" t="s">
        <v>205</v>
      </c>
      <c r="C10" s="64">
        <v>1</v>
      </c>
      <c r="D10" s="138">
        <v>0.06</v>
      </c>
      <c r="E10" s="138">
        <f>SUM(D10*C10)</f>
        <v>0.06</v>
      </c>
      <c r="F10" s="65"/>
      <c r="G10" s="56">
        <f t="shared" si="1"/>
        <v>0.06</v>
      </c>
    </row>
    <row r="11" spans="1:10" s="62" customFormat="1" ht="33" customHeight="1">
      <c r="A11" s="59" t="s">
        <v>202</v>
      </c>
      <c r="B11" s="60" t="s">
        <v>187</v>
      </c>
      <c r="C11" s="60">
        <v>2</v>
      </c>
      <c r="D11" s="137">
        <v>2.2000000000000002</v>
      </c>
      <c r="E11" s="137">
        <f t="shared" si="0"/>
        <v>4.4000000000000004</v>
      </c>
      <c r="F11" s="61"/>
      <c r="G11" s="62">
        <f t="shared" si="1"/>
        <v>2.2000000000000002</v>
      </c>
    </row>
    <row r="12" spans="1:10" s="56" customFormat="1" ht="33" customHeight="1">
      <c r="A12" s="63" t="s">
        <v>209</v>
      </c>
      <c r="B12" s="64" t="s">
        <v>210</v>
      </c>
      <c r="C12" s="64">
        <v>2</v>
      </c>
      <c r="D12" s="138">
        <v>0.09</v>
      </c>
      <c r="E12" s="138">
        <f t="shared" ref="E12:E13" si="2">SUM(D12*C12)</f>
        <v>0.18</v>
      </c>
      <c r="F12" s="65"/>
      <c r="G12" s="56">
        <f t="shared" si="1"/>
        <v>0.09</v>
      </c>
    </row>
    <row r="13" spans="1:10" s="56" customFormat="1" ht="33" customHeight="1">
      <c r="A13" s="63" t="s">
        <v>211</v>
      </c>
      <c r="B13" s="64" t="s">
        <v>210</v>
      </c>
      <c r="C13" s="64">
        <v>2</v>
      </c>
      <c r="D13" s="138">
        <v>0.03</v>
      </c>
      <c r="E13" s="138">
        <f t="shared" si="2"/>
        <v>0.06</v>
      </c>
      <c r="F13" s="65"/>
      <c r="G13" s="56">
        <f t="shared" si="1"/>
        <v>0.03</v>
      </c>
    </row>
    <row r="14" spans="1:10" s="62" customFormat="1" ht="33" customHeight="1">
      <c r="A14" s="59" t="s">
        <v>212</v>
      </c>
      <c r="B14" s="60" t="s">
        <v>201</v>
      </c>
      <c r="C14" s="60">
        <v>2</v>
      </c>
      <c r="D14" s="137">
        <v>0.125</v>
      </c>
      <c r="E14" s="137">
        <f t="shared" ref="E14:E15" si="3">SUM(C14*D14)</f>
        <v>0.25</v>
      </c>
      <c r="F14" s="61"/>
      <c r="G14" s="62">
        <f t="shared" si="1"/>
        <v>0.125</v>
      </c>
    </row>
    <row r="15" spans="1:10" s="62" customFormat="1" ht="33" customHeight="1">
      <c r="A15" s="59" t="s">
        <v>213</v>
      </c>
      <c r="B15" s="60" t="s">
        <v>192</v>
      </c>
      <c r="C15" s="60">
        <v>18</v>
      </c>
      <c r="D15" s="137">
        <v>0.5</v>
      </c>
      <c r="E15" s="137">
        <f t="shared" si="3"/>
        <v>9</v>
      </c>
      <c r="F15" s="61"/>
      <c r="G15" s="62">
        <f t="shared" si="1"/>
        <v>0.5</v>
      </c>
    </row>
    <row r="16" spans="1:10" s="56" customFormat="1" ht="33" customHeight="1">
      <c r="A16" s="63" t="s">
        <v>214</v>
      </c>
      <c r="B16" s="64" t="s">
        <v>192</v>
      </c>
      <c r="C16" s="64">
        <v>18</v>
      </c>
      <c r="D16" s="138">
        <v>0.09</v>
      </c>
      <c r="E16" s="138">
        <f t="shared" ref="E16:E18" si="4">SUM(D16*C16)</f>
        <v>1.6199999999999999</v>
      </c>
      <c r="F16" s="65"/>
      <c r="G16" s="56">
        <f t="shared" si="1"/>
        <v>0.09</v>
      </c>
    </row>
    <row r="17" spans="1:7" s="56" customFormat="1" ht="33" customHeight="1">
      <c r="A17" s="63" t="s">
        <v>215</v>
      </c>
      <c r="B17" s="64" t="s">
        <v>210</v>
      </c>
      <c r="C17" s="64">
        <v>18</v>
      </c>
      <c r="D17" s="138">
        <v>0.08</v>
      </c>
      <c r="E17" s="138">
        <f t="shared" si="4"/>
        <v>1.44</v>
      </c>
      <c r="F17" s="65"/>
      <c r="G17" s="56">
        <f t="shared" si="1"/>
        <v>0.08</v>
      </c>
    </row>
    <row r="18" spans="1:7" s="56" customFormat="1" ht="33" customHeight="1">
      <c r="A18" s="63" t="s">
        <v>216</v>
      </c>
      <c r="B18" s="64" t="s">
        <v>205</v>
      </c>
      <c r="C18" s="64">
        <v>20</v>
      </c>
      <c r="D18" s="138">
        <v>0.03</v>
      </c>
      <c r="E18" s="138">
        <f t="shared" si="4"/>
        <v>0.6</v>
      </c>
      <c r="F18" s="65"/>
      <c r="G18" s="56">
        <f t="shared" si="1"/>
        <v>0.03</v>
      </c>
    </row>
    <row r="19" spans="1:7" s="56" customFormat="1" ht="33" customHeight="1">
      <c r="A19" s="63"/>
      <c r="B19" s="64"/>
      <c r="C19" s="64"/>
      <c r="D19" s="138"/>
      <c r="E19" s="138">
        <f>SUM(E3:E18)</f>
        <v>21.380000000000003</v>
      </c>
      <c r="F19" s="65"/>
    </row>
    <row r="20" spans="1:7" s="56" customFormat="1" ht="33" customHeight="1">
      <c r="A20" s="63" t="s">
        <v>217</v>
      </c>
      <c r="B20" s="64"/>
      <c r="C20" s="64"/>
      <c r="D20" s="138"/>
      <c r="E20" s="138"/>
      <c r="F20" s="6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6"/>
  <sheetViews>
    <sheetView workbookViewId="0">
      <selection activeCell="E13" sqref="E13"/>
    </sheetView>
  </sheetViews>
  <sheetFormatPr defaultRowHeight="14.25"/>
  <cols>
    <col min="2" max="2" width="18.625" customWidth="1"/>
    <col min="6" max="6" width="20.25" customWidth="1"/>
  </cols>
  <sheetData>
    <row r="1" spans="1:6" s="66" customFormat="1" ht="71.099999999999994" customHeight="1">
      <c r="A1" s="106" t="s">
        <v>218</v>
      </c>
      <c r="B1" s="106"/>
      <c r="C1" s="106"/>
      <c r="D1" s="106"/>
      <c r="E1" s="106"/>
      <c r="F1" s="106"/>
    </row>
    <row r="2" spans="1:6" s="68" customFormat="1" ht="71.099999999999994" customHeight="1">
      <c r="A2" s="67" t="s">
        <v>180</v>
      </c>
      <c r="B2" s="67" t="s">
        <v>219</v>
      </c>
      <c r="C2" s="67" t="s">
        <v>182</v>
      </c>
      <c r="D2" s="67" t="s">
        <v>183</v>
      </c>
      <c r="E2" s="67" t="s">
        <v>184</v>
      </c>
      <c r="F2" s="67" t="s">
        <v>185</v>
      </c>
    </row>
    <row r="3" spans="1:6" s="68" customFormat="1" ht="48.6" customHeight="1">
      <c r="A3" s="67">
        <v>1</v>
      </c>
      <c r="B3" s="67" t="s">
        <v>220</v>
      </c>
      <c r="C3" s="67">
        <v>4</v>
      </c>
      <c r="D3" s="67" t="s">
        <v>187</v>
      </c>
      <c r="E3" s="67">
        <v>3.8149999999999999</v>
      </c>
      <c r="F3" s="83">
        <f>C3*E3</f>
        <v>15.26</v>
      </c>
    </row>
    <row r="4" spans="1:6" s="68" customFormat="1" ht="48.6" customHeight="1">
      <c r="A4" s="67">
        <v>2</v>
      </c>
      <c r="B4" s="67" t="s">
        <v>221</v>
      </c>
      <c r="C4" s="67">
        <v>1</v>
      </c>
      <c r="D4" s="67" t="s">
        <v>192</v>
      </c>
      <c r="E4" s="67">
        <v>1.7</v>
      </c>
      <c r="F4" s="83">
        <f>C4*E4</f>
        <v>1.7</v>
      </c>
    </row>
    <row r="5" spans="1:6" s="68" customFormat="1" ht="48.6" customHeight="1">
      <c r="A5" s="67">
        <v>3</v>
      </c>
      <c r="B5" s="67" t="s">
        <v>222</v>
      </c>
      <c r="C5" s="67">
        <v>1</v>
      </c>
      <c r="D5" s="67" t="s">
        <v>192</v>
      </c>
      <c r="E5" s="67">
        <v>2.5</v>
      </c>
      <c r="F5" s="83">
        <f>C5*E5</f>
        <v>2.5</v>
      </c>
    </row>
    <row r="6" spans="1:6" s="68" customFormat="1" ht="38.450000000000003" customHeight="1">
      <c r="A6" s="69"/>
      <c r="B6" s="69"/>
      <c r="C6" s="69"/>
      <c r="D6" s="69"/>
      <c r="E6" s="69"/>
      <c r="F6" s="69">
        <f>SUM(F3:F5)</f>
        <v>19.46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5"/>
  <sheetViews>
    <sheetView topLeftCell="A10" workbookViewId="0">
      <selection activeCell="I21" sqref="I21"/>
    </sheetView>
  </sheetViews>
  <sheetFormatPr defaultRowHeight="14.25"/>
  <cols>
    <col min="2" max="2" width="11.75" customWidth="1"/>
    <col min="5" max="5" width="13.25" style="135" bestFit="1" customWidth="1"/>
    <col min="6" max="6" width="14.625" style="135" bestFit="1" customWidth="1"/>
    <col min="7" max="7" width="13.25" style="135" bestFit="1" customWidth="1"/>
  </cols>
  <sheetData>
    <row r="1" spans="1:7" s="68" customFormat="1" ht="31.15" customHeight="1">
      <c r="A1" s="70" t="s">
        <v>180</v>
      </c>
      <c r="B1" s="70" t="s">
        <v>219</v>
      </c>
      <c r="C1" s="70" t="s">
        <v>182</v>
      </c>
      <c r="D1" s="70" t="s">
        <v>183</v>
      </c>
      <c r="E1" s="142" t="s">
        <v>184</v>
      </c>
      <c r="F1" s="142" t="s">
        <v>185</v>
      </c>
      <c r="G1" s="143"/>
    </row>
    <row r="2" spans="1:7" s="73" customFormat="1" ht="31.15" customHeight="1">
      <c r="A2" s="72">
        <v>1</v>
      </c>
      <c r="B2" s="72" t="s">
        <v>223</v>
      </c>
      <c r="C2" s="72">
        <v>1</v>
      </c>
      <c r="D2" s="72" t="s">
        <v>201</v>
      </c>
      <c r="E2" s="144">
        <v>0.28000000000000003</v>
      </c>
      <c r="F2" s="144">
        <f>C2*E2</f>
        <v>0.28000000000000003</v>
      </c>
      <c r="G2" s="145">
        <f>F2/C2</f>
        <v>0.28000000000000003</v>
      </c>
    </row>
    <row r="3" spans="1:7" s="73" customFormat="1" ht="31.15" customHeight="1">
      <c r="A3" s="72">
        <v>2</v>
      </c>
      <c r="B3" s="72" t="s">
        <v>224</v>
      </c>
      <c r="C3" s="72">
        <v>1</v>
      </c>
      <c r="D3" s="72" t="s">
        <v>201</v>
      </c>
      <c r="E3" s="144">
        <v>0.37</v>
      </c>
      <c r="F3" s="144">
        <f t="shared" ref="F3:F18" si="0">C3*E3</f>
        <v>0.37</v>
      </c>
      <c r="G3" s="145">
        <f t="shared" ref="G3:G18" si="1">F3/C3</f>
        <v>0.37</v>
      </c>
    </row>
    <row r="4" spans="1:7" s="73" customFormat="1" ht="31.15" customHeight="1">
      <c r="A4" s="72">
        <v>3</v>
      </c>
      <c r="B4" s="72" t="s">
        <v>225</v>
      </c>
      <c r="C4" s="72">
        <v>1</v>
      </c>
      <c r="D4" s="72" t="s">
        <v>187</v>
      </c>
      <c r="E4" s="144">
        <v>0.65</v>
      </c>
      <c r="F4" s="144">
        <f t="shared" si="0"/>
        <v>0.65</v>
      </c>
      <c r="G4" s="145">
        <f t="shared" si="1"/>
        <v>0.65</v>
      </c>
    </row>
    <row r="5" spans="1:7" s="73" customFormat="1" ht="31.15" customHeight="1">
      <c r="A5" s="72">
        <v>4</v>
      </c>
      <c r="B5" s="72" t="s">
        <v>226</v>
      </c>
      <c r="C5" s="72">
        <v>1</v>
      </c>
      <c r="D5" s="72" t="s">
        <v>187</v>
      </c>
      <c r="E5" s="144">
        <v>0.85</v>
      </c>
      <c r="F5" s="144">
        <f t="shared" si="0"/>
        <v>0.85</v>
      </c>
      <c r="G5" s="145">
        <f t="shared" si="1"/>
        <v>0.85</v>
      </c>
    </row>
    <row r="6" spans="1:7" s="73" customFormat="1" ht="31.15" customHeight="1">
      <c r="A6" s="72">
        <v>5</v>
      </c>
      <c r="B6" s="72" t="s">
        <v>227</v>
      </c>
      <c r="C6" s="72">
        <v>1</v>
      </c>
      <c r="D6" s="72" t="s">
        <v>187</v>
      </c>
      <c r="E6" s="144">
        <v>0.95</v>
      </c>
      <c r="F6" s="144">
        <f t="shared" si="0"/>
        <v>0.95</v>
      </c>
      <c r="G6" s="145">
        <f t="shared" si="1"/>
        <v>0.95</v>
      </c>
    </row>
    <row r="7" spans="1:7" s="73" customFormat="1" ht="31.15" customHeight="1">
      <c r="A7" s="72">
        <v>6</v>
      </c>
      <c r="B7" s="72" t="s">
        <v>203</v>
      </c>
      <c r="C7" s="72">
        <v>2</v>
      </c>
      <c r="D7" s="72" t="s">
        <v>188</v>
      </c>
      <c r="E7" s="144">
        <v>0.2</v>
      </c>
      <c r="F7" s="144">
        <f t="shared" si="0"/>
        <v>0.4</v>
      </c>
      <c r="G7" s="145">
        <f t="shared" si="1"/>
        <v>0.2</v>
      </c>
    </row>
    <row r="8" spans="1:7" s="68" customFormat="1" ht="31.15" customHeight="1">
      <c r="A8" s="70">
        <v>7</v>
      </c>
      <c r="B8" s="70" t="s">
        <v>228</v>
      </c>
      <c r="C8" s="70">
        <v>4</v>
      </c>
      <c r="D8" s="70" t="s">
        <v>205</v>
      </c>
      <c r="E8" s="142">
        <v>0.08</v>
      </c>
      <c r="F8" s="142">
        <f t="shared" si="0"/>
        <v>0.32</v>
      </c>
      <c r="G8" s="143">
        <f t="shared" si="1"/>
        <v>0.08</v>
      </c>
    </row>
    <row r="9" spans="1:7" s="68" customFormat="1" ht="31.15" customHeight="1">
      <c r="A9" s="70">
        <v>8</v>
      </c>
      <c r="B9" s="70" t="s">
        <v>229</v>
      </c>
      <c r="C9" s="70">
        <v>4</v>
      </c>
      <c r="D9" s="70" t="s">
        <v>205</v>
      </c>
      <c r="E9" s="142">
        <v>0.06</v>
      </c>
      <c r="F9" s="142">
        <f t="shared" si="0"/>
        <v>0.24</v>
      </c>
      <c r="G9" s="143">
        <f t="shared" si="1"/>
        <v>0.06</v>
      </c>
    </row>
    <row r="10" spans="1:7" s="73" customFormat="1" ht="31.15" customHeight="1">
      <c r="A10" s="74">
        <v>9</v>
      </c>
      <c r="B10" s="74" t="s">
        <v>230</v>
      </c>
      <c r="C10" s="74">
        <v>2</v>
      </c>
      <c r="D10" s="74" t="s">
        <v>187</v>
      </c>
      <c r="E10" s="146">
        <v>0.75</v>
      </c>
      <c r="F10" s="144">
        <f t="shared" si="0"/>
        <v>1.5</v>
      </c>
      <c r="G10" s="145">
        <f t="shared" si="1"/>
        <v>0.75</v>
      </c>
    </row>
    <row r="11" spans="1:7" s="73" customFormat="1" ht="31.15" customHeight="1">
      <c r="A11" s="74">
        <v>10</v>
      </c>
      <c r="B11" s="74" t="s">
        <v>231</v>
      </c>
      <c r="C11" s="74">
        <v>4</v>
      </c>
      <c r="D11" s="74" t="s">
        <v>187</v>
      </c>
      <c r="E11" s="146">
        <v>0.7</v>
      </c>
      <c r="F11" s="144">
        <f t="shared" si="0"/>
        <v>2.8</v>
      </c>
      <c r="G11" s="145">
        <f t="shared" si="1"/>
        <v>0.7</v>
      </c>
    </row>
    <row r="12" spans="1:7" s="73" customFormat="1" ht="31.15" customHeight="1">
      <c r="A12" s="74">
        <v>11</v>
      </c>
      <c r="B12" s="74" t="s">
        <v>232</v>
      </c>
      <c r="C12" s="74">
        <v>4</v>
      </c>
      <c r="D12" s="74" t="s">
        <v>187</v>
      </c>
      <c r="E12" s="146">
        <v>0.75</v>
      </c>
      <c r="F12" s="144">
        <f t="shared" si="0"/>
        <v>3</v>
      </c>
      <c r="G12" s="145">
        <f t="shared" si="1"/>
        <v>0.75</v>
      </c>
    </row>
    <row r="13" spans="1:7" s="73" customFormat="1" ht="31.15" customHeight="1">
      <c r="A13" s="74">
        <v>12</v>
      </c>
      <c r="B13" s="74" t="s">
        <v>45</v>
      </c>
      <c r="C13" s="74">
        <v>4</v>
      </c>
      <c r="D13" s="74" t="s">
        <v>188</v>
      </c>
      <c r="E13" s="146">
        <v>0.65</v>
      </c>
      <c r="F13" s="144">
        <f t="shared" si="0"/>
        <v>2.6</v>
      </c>
      <c r="G13" s="145">
        <f t="shared" si="1"/>
        <v>0.65</v>
      </c>
    </row>
    <row r="14" spans="1:7" s="73" customFormat="1" ht="31.15" customHeight="1">
      <c r="A14" s="74">
        <v>13</v>
      </c>
      <c r="B14" s="74" t="s">
        <v>190</v>
      </c>
      <c r="C14" s="74">
        <v>1</v>
      </c>
      <c r="D14" s="74" t="s">
        <v>188</v>
      </c>
      <c r="E14" s="146">
        <v>0.85</v>
      </c>
      <c r="F14" s="144">
        <f t="shared" si="0"/>
        <v>0.85</v>
      </c>
      <c r="G14" s="145">
        <f t="shared" si="1"/>
        <v>0.85</v>
      </c>
    </row>
    <row r="15" spans="1:7" s="68" customFormat="1" ht="31.15" customHeight="1">
      <c r="A15" s="75">
        <v>14</v>
      </c>
      <c r="B15" s="75" t="s">
        <v>233</v>
      </c>
      <c r="C15" s="75">
        <v>2</v>
      </c>
      <c r="D15" s="75" t="s">
        <v>187</v>
      </c>
      <c r="E15" s="147">
        <v>0.06</v>
      </c>
      <c r="F15" s="142">
        <f t="shared" si="0"/>
        <v>0.12</v>
      </c>
      <c r="G15" s="143">
        <f t="shared" si="1"/>
        <v>0.06</v>
      </c>
    </row>
    <row r="16" spans="1:7" s="73" customFormat="1" ht="31.15" customHeight="1">
      <c r="A16" s="74">
        <v>15</v>
      </c>
      <c r="B16" s="74" t="s">
        <v>234</v>
      </c>
      <c r="C16" s="74">
        <v>2</v>
      </c>
      <c r="D16" s="74" t="s">
        <v>187</v>
      </c>
      <c r="E16" s="146">
        <v>0.36</v>
      </c>
      <c r="F16" s="144">
        <f t="shared" si="0"/>
        <v>0.72</v>
      </c>
      <c r="G16" s="145">
        <f t="shared" si="1"/>
        <v>0.36</v>
      </c>
    </row>
    <row r="17" spans="1:7" s="68" customFormat="1" ht="31.15" customHeight="1">
      <c r="A17" s="75">
        <v>16</v>
      </c>
      <c r="B17" s="75" t="s">
        <v>235</v>
      </c>
      <c r="C17" s="75">
        <v>2</v>
      </c>
      <c r="D17" s="75" t="s">
        <v>187</v>
      </c>
      <c r="E17" s="147">
        <v>3.7499999999999999E-2</v>
      </c>
      <c r="F17" s="142">
        <f t="shared" si="0"/>
        <v>7.4999999999999997E-2</v>
      </c>
      <c r="G17" s="143">
        <f t="shared" si="1"/>
        <v>3.7499999999999999E-2</v>
      </c>
    </row>
    <row r="18" spans="1:7" s="68" customFormat="1" ht="31.15" customHeight="1">
      <c r="A18" s="75">
        <v>17</v>
      </c>
      <c r="B18" s="75" t="s">
        <v>236</v>
      </c>
      <c r="C18" s="75">
        <v>5</v>
      </c>
      <c r="D18" s="75" t="s">
        <v>205</v>
      </c>
      <c r="E18" s="147">
        <v>5.5E-2</v>
      </c>
      <c r="F18" s="142">
        <f t="shared" si="0"/>
        <v>0.27500000000000002</v>
      </c>
      <c r="G18" s="143">
        <f t="shared" si="1"/>
        <v>5.5000000000000007E-2</v>
      </c>
    </row>
    <row r="19" spans="1:7" s="68" customFormat="1" ht="31.15" customHeight="1">
      <c r="A19" s="139" t="s">
        <v>301</v>
      </c>
      <c r="B19" s="140"/>
      <c r="C19" s="141"/>
      <c r="D19" s="75"/>
      <c r="E19" s="147"/>
      <c r="F19" s="147">
        <f>SUM(F2:F18)</f>
        <v>15.999999999999998</v>
      </c>
      <c r="G19" s="143"/>
    </row>
    <row r="20" spans="1:7" s="66" customFormat="1" ht="18.75">
      <c r="A20" s="71"/>
      <c r="B20" s="71"/>
      <c r="C20" s="71"/>
      <c r="D20" s="71"/>
      <c r="E20" s="143"/>
      <c r="F20" s="143"/>
      <c r="G20" s="143"/>
    </row>
    <row r="21" spans="1:7" s="66" customFormat="1" ht="18.75">
      <c r="A21" s="71"/>
      <c r="B21" s="71"/>
      <c r="C21" s="71"/>
      <c r="D21" s="71"/>
      <c r="E21" s="143"/>
      <c r="F21" s="143"/>
      <c r="G21" s="143"/>
    </row>
    <row r="22" spans="1:7" s="66" customFormat="1" ht="18.75">
      <c r="A22" s="71"/>
      <c r="B22" s="71"/>
      <c r="C22" s="71"/>
      <c r="D22" s="71"/>
      <c r="E22" s="143" t="s">
        <v>237</v>
      </c>
      <c r="F22" s="143">
        <v>14.97</v>
      </c>
      <c r="G22" s="143"/>
    </row>
    <row r="23" spans="1:7" s="66" customFormat="1" ht="18.75">
      <c r="A23" s="71"/>
      <c r="B23" s="71"/>
      <c r="C23" s="71"/>
      <c r="D23" s="71"/>
      <c r="E23" s="143" t="s">
        <v>238</v>
      </c>
      <c r="F23" s="143">
        <v>1.03</v>
      </c>
      <c r="G23" s="143"/>
    </row>
    <row r="24" spans="1:7" s="66" customFormat="1" ht="18.75">
      <c r="A24" s="71"/>
      <c r="B24" s="71"/>
      <c r="C24" s="71"/>
      <c r="D24" s="71"/>
      <c r="E24" s="143"/>
      <c r="F24" s="143"/>
      <c r="G24" s="143"/>
    </row>
    <row r="25" spans="1:7" s="66" customFormat="1" ht="18.75">
      <c r="A25" s="71"/>
      <c r="B25" s="71"/>
      <c r="C25" s="71"/>
      <c r="D25" s="71"/>
      <c r="E25" s="143"/>
      <c r="F25" s="143"/>
      <c r="G25" s="143"/>
    </row>
  </sheetData>
  <mergeCells count="1">
    <mergeCell ref="A19:C19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4"/>
  <sheetViews>
    <sheetView topLeftCell="A16" workbookViewId="0">
      <selection activeCell="I28" sqref="I28"/>
    </sheetView>
  </sheetViews>
  <sheetFormatPr defaultRowHeight="14.25"/>
  <sheetData>
    <row r="1" spans="1:9" s="77" customFormat="1" ht="35.1" customHeight="1">
      <c r="A1" s="54"/>
      <c r="B1" s="76" t="s">
        <v>180</v>
      </c>
      <c r="C1" s="76" t="s">
        <v>219</v>
      </c>
      <c r="D1" s="76" t="s">
        <v>182</v>
      </c>
      <c r="E1" s="76" t="s">
        <v>183</v>
      </c>
      <c r="F1" s="76" t="s">
        <v>184</v>
      </c>
      <c r="G1" s="76" t="s">
        <v>185</v>
      </c>
      <c r="H1" s="76" t="s">
        <v>199</v>
      </c>
    </row>
    <row r="2" spans="1:9" s="81" customFormat="1" ht="35.1" customHeight="1">
      <c r="A2" s="78"/>
      <c r="B2" s="79">
        <v>1</v>
      </c>
      <c r="C2" s="79" t="s">
        <v>239</v>
      </c>
      <c r="D2" s="79">
        <v>1</v>
      </c>
      <c r="E2" s="80" t="s">
        <v>240</v>
      </c>
      <c r="F2" s="79">
        <v>0.18</v>
      </c>
      <c r="G2" s="79">
        <f>D2*F2</f>
        <v>0.18</v>
      </c>
      <c r="H2" s="79"/>
      <c r="I2" s="81">
        <f>G2/D2</f>
        <v>0.18</v>
      </c>
    </row>
    <row r="3" spans="1:9" s="77" customFormat="1" ht="35.1" customHeight="1">
      <c r="A3" s="54"/>
      <c r="B3" s="76">
        <v>2</v>
      </c>
      <c r="C3" s="76" t="s">
        <v>241</v>
      </c>
      <c r="D3" s="76">
        <v>4</v>
      </c>
      <c r="E3" s="82" t="s">
        <v>240</v>
      </c>
      <c r="F3" s="76">
        <v>5.5E-2</v>
      </c>
      <c r="G3" s="76">
        <f t="shared" ref="G3:G19" si="0">D3*F3</f>
        <v>0.22</v>
      </c>
      <c r="H3" s="76"/>
      <c r="I3" s="77">
        <f t="shared" ref="I3:I10" si="1">G3/D3</f>
        <v>5.5E-2</v>
      </c>
    </row>
    <row r="4" spans="1:9" s="81" customFormat="1" ht="35.1" customHeight="1">
      <c r="A4" s="78"/>
      <c r="B4" s="79">
        <v>3</v>
      </c>
      <c r="C4" s="79" t="s">
        <v>242</v>
      </c>
      <c r="D4" s="79">
        <v>4</v>
      </c>
      <c r="E4" s="80" t="s">
        <v>243</v>
      </c>
      <c r="F4" s="79">
        <v>0.15</v>
      </c>
      <c r="G4" s="79">
        <f t="shared" si="0"/>
        <v>0.6</v>
      </c>
      <c r="H4" s="79"/>
      <c r="I4" s="81">
        <f t="shared" si="1"/>
        <v>0.15</v>
      </c>
    </row>
    <row r="5" spans="1:9" s="77" customFormat="1" ht="35.1" customHeight="1">
      <c r="A5" s="54"/>
      <c r="B5" s="76">
        <v>4</v>
      </c>
      <c r="C5" s="76" t="s">
        <v>244</v>
      </c>
      <c r="D5" s="76">
        <v>2</v>
      </c>
      <c r="E5" s="82" t="s">
        <v>210</v>
      </c>
      <c r="F5" s="76">
        <v>3.5000000000000003E-2</v>
      </c>
      <c r="G5" s="76">
        <f t="shared" si="0"/>
        <v>7.0000000000000007E-2</v>
      </c>
      <c r="H5" s="76"/>
      <c r="I5" s="77">
        <f t="shared" si="1"/>
        <v>3.5000000000000003E-2</v>
      </c>
    </row>
    <row r="6" spans="1:9" s="81" customFormat="1" ht="35.1" customHeight="1">
      <c r="A6" s="78"/>
      <c r="B6" s="79">
        <v>5</v>
      </c>
      <c r="C6" s="79" t="s">
        <v>76</v>
      </c>
      <c r="D6" s="79">
        <v>1</v>
      </c>
      <c r="E6" s="80" t="s">
        <v>210</v>
      </c>
      <c r="F6" s="79">
        <v>0.12</v>
      </c>
      <c r="G6" s="79">
        <f t="shared" si="0"/>
        <v>0.12</v>
      </c>
      <c r="H6" s="79"/>
      <c r="I6" s="81">
        <f t="shared" si="1"/>
        <v>0.12</v>
      </c>
    </row>
    <row r="7" spans="1:9" s="77" customFormat="1" ht="35.1" customHeight="1">
      <c r="A7" s="54"/>
      <c r="B7" s="76">
        <v>6</v>
      </c>
      <c r="C7" s="76" t="s">
        <v>245</v>
      </c>
      <c r="D7" s="76">
        <v>1</v>
      </c>
      <c r="E7" s="82" t="s">
        <v>210</v>
      </c>
      <c r="F7" s="76">
        <v>0.06</v>
      </c>
      <c r="G7" s="76">
        <f t="shared" si="0"/>
        <v>0.06</v>
      </c>
      <c r="H7" s="76"/>
      <c r="I7" s="77">
        <f t="shared" si="1"/>
        <v>0.06</v>
      </c>
    </row>
    <row r="8" spans="1:9" s="81" customFormat="1" ht="35.1" customHeight="1">
      <c r="A8" s="78"/>
      <c r="B8" s="79">
        <v>7</v>
      </c>
      <c r="C8" s="79" t="s">
        <v>246</v>
      </c>
      <c r="D8" s="79">
        <v>8</v>
      </c>
      <c r="E8" s="80" t="s">
        <v>210</v>
      </c>
      <c r="F8" s="79">
        <v>0.26</v>
      </c>
      <c r="G8" s="79">
        <f t="shared" si="0"/>
        <v>2.08</v>
      </c>
      <c r="H8" s="79"/>
      <c r="I8" s="81">
        <f t="shared" si="1"/>
        <v>0.26</v>
      </c>
    </row>
    <row r="9" spans="1:9" s="81" customFormat="1" ht="35.1" customHeight="1">
      <c r="A9" s="78"/>
      <c r="B9" s="79">
        <v>8</v>
      </c>
      <c r="C9" s="79" t="s">
        <v>247</v>
      </c>
      <c r="D9" s="79">
        <v>2</v>
      </c>
      <c r="E9" s="80" t="s">
        <v>210</v>
      </c>
      <c r="F9" s="79">
        <v>0.3</v>
      </c>
      <c r="G9" s="79">
        <f t="shared" si="0"/>
        <v>0.6</v>
      </c>
      <c r="H9" s="79"/>
      <c r="I9" s="81">
        <f t="shared" si="1"/>
        <v>0.3</v>
      </c>
    </row>
    <row r="10" spans="1:9" s="77" customFormat="1" ht="35.1" customHeight="1">
      <c r="A10" s="54"/>
      <c r="B10" s="76">
        <v>9</v>
      </c>
      <c r="C10" s="76" t="s">
        <v>248</v>
      </c>
      <c r="D10" s="76">
        <v>1</v>
      </c>
      <c r="E10" s="82" t="s">
        <v>210</v>
      </c>
      <c r="F10" s="76">
        <v>7.0000000000000007E-2</v>
      </c>
      <c r="G10" s="76">
        <f t="shared" si="0"/>
        <v>7.0000000000000007E-2</v>
      </c>
      <c r="H10" s="76"/>
      <c r="I10" s="77">
        <f t="shared" si="1"/>
        <v>7.0000000000000007E-2</v>
      </c>
    </row>
    <row r="11" spans="1:9" s="77" customFormat="1" ht="35.1" customHeight="1">
      <c r="A11" s="54"/>
      <c r="B11" s="76">
        <v>10</v>
      </c>
      <c r="C11" s="76" t="s">
        <v>249</v>
      </c>
      <c r="D11" s="76">
        <v>4</v>
      </c>
      <c r="E11" s="82"/>
      <c r="F11" s="76">
        <v>0.35</v>
      </c>
      <c r="G11" s="79">
        <f t="shared" si="0"/>
        <v>1.4</v>
      </c>
      <c r="H11" s="76"/>
    </row>
    <row r="12" spans="1:9" s="77" customFormat="1" ht="35.1" customHeight="1">
      <c r="A12" s="54"/>
      <c r="B12" s="76">
        <v>11</v>
      </c>
      <c r="C12" s="76" t="s">
        <v>250</v>
      </c>
      <c r="D12" s="76">
        <v>2</v>
      </c>
      <c r="E12" s="82"/>
      <c r="F12" s="76">
        <v>0.42499999999999999</v>
      </c>
      <c r="G12" s="79">
        <f t="shared" si="0"/>
        <v>0.85</v>
      </c>
      <c r="H12" s="76"/>
    </row>
    <row r="13" spans="1:9" s="77" customFormat="1" ht="35.1" customHeight="1">
      <c r="A13" s="54"/>
      <c r="B13" s="76">
        <v>12</v>
      </c>
      <c r="C13" s="76" t="s">
        <v>251</v>
      </c>
      <c r="D13" s="76">
        <v>2</v>
      </c>
      <c r="E13" s="82"/>
      <c r="F13" s="76">
        <v>1.25</v>
      </c>
      <c r="G13" s="79">
        <f t="shared" si="0"/>
        <v>2.5</v>
      </c>
      <c r="H13" s="76"/>
    </row>
    <row r="14" spans="1:9" s="77" customFormat="1" ht="35.1" customHeight="1">
      <c r="A14" s="54"/>
      <c r="B14" s="76">
        <v>13</v>
      </c>
      <c r="C14" s="76" t="s">
        <v>252</v>
      </c>
      <c r="D14" s="76">
        <v>2</v>
      </c>
      <c r="E14" s="82"/>
      <c r="F14" s="76">
        <v>0.1</v>
      </c>
      <c r="G14" s="79">
        <f t="shared" si="0"/>
        <v>0.2</v>
      </c>
      <c r="H14" s="76"/>
    </row>
    <row r="15" spans="1:9" s="77" customFormat="1" ht="35.1" customHeight="1">
      <c r="A15" s="54"/>
      <c r="B15" s="76">
        <v>14</v>
      </c>
      <c r="C15" s="76" t="s">
        <v>253</v>
      </c>
      <c r="D15" s="76">
        <v>2</v>
      </c>
      <c r="E15" s="82"/>
      <c r="F15" s="76">
        <v>0.06</v>
      </c>
      <c r="G15" s="76">
        <f t="shared" si="0"/>
        <v>0.12</v>
      </c>
      <c r="H15" s="76"/>
    </row>
    <row r="16" spans="1:9" s="77" customFormat="1" ht="35.1" customHeight="1">
      <c r="A16" s="54"/>
      <c r="B16" s="76">
        <v>15</v>
      </c>
      <c r="C16" s="76" t="s">
        <v>254</v>
      </c>
      <c r="D16" s="76">
        <v>1</v>
      </c>
      <c r="E16" s="82"/>
      <c r="F16" s="76">
        <v>7.5999999999999998E-2</v>
      </c>
      <c r="G16" s="76">
        <f t="shared" si="0"/>
        <v>7.5999999999999998E-2</v>
      </c>
      <c r="H16" s="76"/>
    </row>
    <row r="17" spans="1:8" s="77" customFormat="1" ht="35.1" customHeight="1">
      <c r="A17" s="54"/>
      <c r="B17" s="76">
        <v>16</v>
      </c>
      <c r="C17" s="76" t="s">
        <v>255</v>
      </c>
      <c r="D17" s="76">
        <v>1</v>
      </c>
      <c r="E17" s="82"/>
      <c r="F17" s="76">
        <v>0.16800000000000001</v>
      </c>
      <c r="G17" s="79">
        <f t="shared" si="0"/>
        <v>0.16800000000000001</v>
      </c>
      <c r="H17" s="76"/>
    </row>
    <row r="18" spans="1:8" s="77" customFormat="1" ht="35.1" customHeight="1">
      <c r="A18" s="54"/>
      <c r="B18" s="76">
        <v>17</v>
      </c>
      <c r="C18" s="76" t="s">
        <v>256</v>
      </c>
      <c r="D18" s="76">
        <v>2</v>
      </c>
      <c r="E18" s="82"/>
      <c r="F18" s="76">
        <v>0.04</v>
      </c>
      <c r="G18" s="76">
        <f t="shared" si="0"/>
        <v>0.08</v>
      </c>
      <c r="H18" s="76"/>
    </row>
    <row r="19" spans="1:8" s="77" customFormat="1" ht="35.1" customHeight="1">
      <c r="A19" s="54"/>
      <c r="B19" s="76">
        <v>18</v>
      </c>
      <c r="C19" s="76" t="s">
        <v>257</v>
      </c>
      <c r="D19" s="76">
        <v>1</v>
      </c>
      <c r="E19" s="82"/>
      <c r="F19" s="76">
        <v>0.15</v>
      </c>
      <c r="G19" s="79">
        <f t="shared" si="0"/>
        <v>0.15</v>
      </c>
      <c r="H19" s="76"/>
    </row>
    <row r="20" spans="1:8" s="77" customFormat="1" ht="35.1" customHeight="1">
      <c r="A20" s="54"/>
      <c r="B20" s="107" t="s">
        <v>217</v>
      </c>
      <c r="C20" s="107"/>
      <c r="D20" s="107"/>
      <c r="E20" s="107"/>
      <c r="F20" s="107"/>
      <c r="G20" s="84">
        <f>SUM(G2:G19)</f>
        <v>9.5439999999999987</v>
      </c>
      <c r="H20" s="76"/>
    </row>
    <row r="21" spans="1:8" s="77" customFormat="1">
      <c r="A21" s="54"/>
      <c r="B21" s="54"/>
      <c r="C21" s="54"/>
      <c r="D21" s="54"/>
      <c r="E21" s="54"/>
      <c r="F21" s="54"/>
      <c r="G21" s="54"/>
      <c r="H21" s="54"/>
    </row>
    <row r="22" spans="1:8" s="77" customFormat="1">
      <c r="A22" s="54"/>
      <c r="B22" s="54"/>
      <c r="C22" s="54"/>
      <c r="D22" s="54"/>
      <c r="E22" s="54"/>
      <c r="F22" s="85" t="s">
        <v>258</v>
      </c>
      <c r="G22" s="54">
        <v>8.8480000000000008</v>
      </c>
      <c r="H22" s="54"/>
    </row>
    <row r="23" spans="1:8" s="77" customFormat="1">
      <c r="A23" s="54"/>
      <c r="B23" s="54"/>
      <c r="C23" s="54"/>
      <c r="D23" s="54"/>
      <c r="E23" s="54"/>
      <c r="F23" s="85" t="s">
        <v>259</v>
      </c>
      <c r="G23" s="54">
        <v>0.69599999999999995</v>
      </c>
      <c r="H23" s="54"/>
    </row>
    <row r="24" spans="1:8" s="77" customFormat="1">
      <c r="A24" s="54"/>
      <c r="B24" s="54"/>
      <c r="C24" s="54"/>
      <c r="D24" s="54"/>
      <c r="E24" s="54"/>
      <c r="F24" s="54"/>
      <c r="G24" s="54"/>
      <c r="H24" s="54"/>
    </row>
  </sheetData>
  <mergeCells count="1">
    <mergeCell ref="B20:F2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I7" sqref="I7"/>
    </sheetView>
  </sheetViews>
  <sheetFormatPr defaultRowHeight="14.25"/>
  <cols>
    <col min="5" max="5" width="11.75" style="135" customWidth="1"/>
    <col min="6" max="6" width="20.875" style="135" customWidth="1"/>
    <col min="7" max="7" width="11.125" customWidth="1"/>
  </cols>
  <sheetData>
    <row r="1" spans="1:7" ht="17.25">
      <c r="A1" s="86" t="s">
        <v>180</v>
      </c>
      <c r="B1" s="86" t="s">
        <v>260</v>
      </c>
      <c r="C1" s="86" t="s">
        <v>182</v>
      </c>
      <c r="D1" s="86" t="s">
        <v>183</v>
      </c>
      <c r="E1" s="148" t="s">
        <v>303</v>
      </c>
      <c r="F1" s="149" t="s">
        <v>302</v>
      </c>
      <c r="G1" s="87"/>
    </row>
    <row r="2" spans="1:7" ht="57">
      <c r="A2" s="88" t="s">
        <v>261</v>
      </c>
      <c r="B2" s="88" t="s">
        <v>262</v>
      </c>
      <c r="C2" s="87">
        <v>126</v>
      </c>
      <c r="D2" s="87" t="s">
        <v>263</v>
      </c>
      <c r="E2" s="150">
        <v>4.2000000000000003E-2</v>
      </c>
      <c r="F2" s="151">
        <f>SUM(E2*C2)</f>
        <v>5.2920000000000007</v>
      </c>
      <c r="G2" s="87"/>
    </row>
    <row r="3" spans="1:7" ht="42.75">
      <c r="A3" s="87" t="s">
        <v>264</v>
      </c>
      <c r="B3" s="88" t="s">
        <v>265</v>
      </c>
      <c r="C3" s="87">
        <v>12</v>
      </c>
      <c r="D3" s="87" t="s">
        <v>266</v>
      </c>
      <c r="E3" s="150">
        <v>0.24</v>
      </c>
      <c r="F3" s="151">
        <f t="shared" ref="F3:F6" si="0">SUM(E3*C3)</f>
        <v>2.88</v>
      </c>
      <c r="G3" s="87"/>
    </row>
    <row r="4" spans="1:7" ht="28.5">
      <c r="A4" s="87" t="s">
        <v>267</v>
      </c>
      <c r="B4" s="88" t="s">
        <v>268</v>
      </c>
      <c r="C4" s="87">
        <v>1</v>
      </c>
      <c r="D4" s="87" t="s">
        <v>269</v>
      </c>
      <c r="E4" s="150">
        <v>1.75</v>
      </c>
      <c r="F4" s="151">
        <f t="shared" si="0"/>
        <v>1.75</v>
      </c>
      <c r="G4" s="87"/>
    </row>
    <row r="5" spans="1:7" ht="42.75">
      <c r="A5" s="87" t="s">
        <v>270</v>
      </c>
      <c r="B5" s="88" t="s">
        <v>265</v>
      </c>
      <c r="C5" s="87">
        <v>1</v>
      </c>
      <c r="D5" s="87" t="s">
        <v>240</v>
      </c>
      <c r="E5" s="150">
        <v>8.4000000000000005E-2</v>
      </c>
      <c r="F5" s="150">
        <f>SUM(C5*E5)</f>
        <v>8.4000000000000005E-2</v>
      </c>
      <c r="G5" s="87"/>
    </row>
    <row r="6" spans="1:7" ht="71.25">
      <c r="A6" s="87" t="s">
        <v>271</v>
      </c>
      <c r="B6" s="88" t="s">
        <v>272</v>
      </c>
      <c r="C6" s="87">
        <v>1</v>
      </c>
      <c r="D6" s="87" t="s">
        <v>266</v>
      </c>
      <c r="E6" s="150">
        <v>0.45</v>
      </c>
      <c r="F6" s="151">
        <f t="shared" si="0"/>
        <v>0.45</v>
      </c>
      <c r="G6" s="87"/>
    </row>
    <row r="7" spans="1:7" ht="27.75" customHeight="1">
      <c r="A7" s="87"/>
      <c r="B7" s="88"/>
      <c r="C7" s="87"/>
      <c r="D7" s="87"/>
      <c r="E7" s="150"/>
      <c r="F7" s="150">
        <f>SUM(F2:F6)</f>
        <v>10.456</v>
      </c>
      <c r="G7" s="87"/>
    </row>
    <row r="8" spans="1:7">
      <c r="A8" s="89"/>
      <c r="B8" s="88"/>
      <c r="C8" s="89"/>
      <c r="D8" s="89"/>
      <c r="E8" s="152"/>
      <c r="F8" s="150"/>
      <c r="G8" s="90"/>
    </row>
    <row r="9" spans="1:7" ht="21.75" customHeight="1">
      <c r="A9" s="87"/>
      <c r="B9" s="88"/>
      <c r="C9" s="89"/>
      <c r="D9" s="89"/>
      <c r="E9" s="153" t="s">
        <v>273</v>
      </c>
      <c r="F9" s="150"/>
      <c r="G9" s="89">
        <f>F2+F3+F4+F6</f>
        <v>10.372</v>
      </c>
    </row>
    <row r="10" spans="1:7" ht="22.5" customHeight="1">
      <c r="A10" s="89"/>
      <c r="B10" s="88"/>
      <c r="C10" s="89"/>
      <c r="D10" s="89"/>
      <c r="E10" s="153" t="s">
        <v>274</v>
      </c>
      <c r="F10" s="150"/>
      <c r="G10" s="89">
        <f>F5</f>
        <v>8.4000000000000005E-2</v>
      </c>
    </row>
    <row r="11" spans="1:7">
      <c r="A11" s="89"/>
      <c r="B11" s="88"/>
      <c r="C11" s="89"/>
      <c r="D11" s="89"/>
      <c r="E11" s="152"/>
      <c r="F11" s="150"/>
      <c r="G11" s="89"/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5"/>
  <sheetViews>
    <sheetView tabSelected="1" workbookViewId="0">
      <selection activeCell="J14" sqref="J14"/>
    </sheetView>
  </sheetViews>
  <sheetFormatPr defaultRowHeight="14.25"/>
  <cols>
    <col min="1" max="5" width="9" style="54"/>
    <col min="6" max="6" width="13.375" style="160" customWidth="1"/>
    <col min="7" max="7" width="14.25" style="160" customWidth="1"/>
    <col min="8" max="8" width="22.75" customWidth="1"/>
  </cols>
  <sheetData>
    <row r="1" spans="1:8" ht="24" customHeight="1">
      <c r="A1" s="52" t="s">
        <v>275</v>
      </c>
      <c r="B1" s="52" t="s">
        <v>276</v>
      </c>
      <c r="C1" s="52" t="s">
        <v>219</v>
      </c>
      <c r="D1" s="52" t="s">
        <v>182</v>
      </c>
      <c r="E1" s="52" t="s">
        <v>183</v>
      </c>
      <c r="F1" s="155" t="s">
        <v>303</v>
      </c>
      <c r="G1" s="155" t="s">
        <v>304</v>
      </c>
      <c r="H1" s="108" t="s">
        <v>277</v>
      </c>
    </row>
    <row r="2" spans="1:8" ht="24" customHeight="1">
      <c r="A2" s="109" t="s">
        <v>278</v>
      </c>
      <c r="B2" s="110" t="s">
        <v>279</v>
      </c>
      <c r="C2" s="52" t="s">
        <v>280</v>
      </c>
      <c r="D2" s="52">
        <v>1</v>
      </c>
      <c r="E2" s="52" t="s">
        <v>192</v>
      </c>
      <c r="F2" s="156">
        <v>0.5</v>
      </c>
      <c r="G2" s="157">
        <f t="shared" ref="G2:G12" si="0">F2*D2</f>
        <v>0.5</v>
      </c>
      <c r="H2" s="111" t="s">
        <v>281</v>
      </c>
    </row>
    <row r="3" spans="1:8" ht="24" customHeight="1">
      <c r="A3" s="112"/>
      <c r="B3" s="113"/>
      <c r="C3" s="52" t="s">
        <v>282</v>
      </c>
      <c r="D3" s="52">
        <v>1</v>
      </c>
      <c r="E3" s="52" t="s">
        <v>192</v>
      </c>
      <c r="F3" s="156">
        <v>0.1</v>
      </c>
      <c r="G3" s="157">
        <f t="shared" si="0"/>
        <v>0.1</v>
      </c>
      <c r="H3" s="111" t="s">
        <v>283</v>
      </c>
    </row>
    <row r="4" spans="1:8" ht="24" customHeight="1">
      <c r="A4" s="112"/>
      <c r="B4" s="114" t="s">
        <v>284</v>
      </c>
      <c r="C4" s="108" t="s">
        <v>285</v>
      </c>
      <c r="D4" s="108">
        <v>1</v>
      </c>
      <c r="E4" s="108" t="s">
        <v>192</v>
      </c>
      <c r="F4" s="158">
        <v>0.11</v>
      </c>
      <c r="G4" s="157">
        <f t="shared" si="0"/>
        <v>0.11</v>
      </c>
      <c r="H4" s="115" t="s">
        <v>286</v>
      </c>
    </row>
    <row r="5" spans="1:8" ht="24" customHeight="1">
      <c r="A5" s="112"/>
      <c r="B5" s="113"/>
      <c r="C5" s="108" t="s">
        <v>287</v>
      </c>
      <c r="D5" s="108">
        <v>1</v>
      </c>
      <c r="E5" s="108" t="s">
        <v>205</v>
      </c>
      <c r="F5" s="158">
        <v>0.05</v>
      </c>
      <c r="G5" s="157">
        <f t="shared" si="0"/>
        <v>0.05</v>
      </c>
      <c r="H5" s="115" t="s">
        <v>288</v>
      </c>
    </row>
    <row r="6" spans="1:8" ht="24" customHeight="1">
      <c r="A6" s="116" t="s">
        <v>289</v>
      </c>
      <c r="B6" s="117" t="s">
        <v>279</v>
      </c>
      <c r="C6" s="52" t="s">
        <v>282</v>
      </c>
      <c r="D6" s="52">
        <v>1</v>
      </c>
      <c r="E6" s="52" t="s">
        <v>192</v>
      </c>
      <c r="F6" s="156">
        <v>0.1</v>
      </c>
      <c r="G6" s="157">
        <f t="shared" si="0"/>
        <v>0.1</v>
      </c>
      <c r="H6" s="111" t="s">
        <v>283</v>
      </c>
    </row>
    <row r="7" spans="1:8" ht="24" customHeight="1">
      <c r="A7" s="116"/>
      <c r="B7" s="114" t="s">
        <v>284</v>
      </c>
      <c r="C7" s="118" t="s">
        <v>290</v>
      </c>
      <c r="D7" s="108">
        <v>1</v>
      </c>
      <c r="E7" s="108" t="s">
        <v>192</v>
      </c>
      <c r="F7" s="158">
        <v>0.1</v>
      </c>
      <c r="G7" s="157">
        <f t="shared" si="0"/>
        <v>0.1</v>
      </c>
      <c r="H7" s="115" t="s">
        <v>291</v>
      </c>
    </row>
    <row r="8" spans="1:8" ht="24" customHeight="1">
      <c r="A8" s="119"/>
      <c r="B8" s="113"/>
      <c r="C8" s="108" t="s">
        <v>287</v>
      </c>
      <c r="D8" s="108">
        <v>1</v>
      </c>
      <c r="E8" s="108" t="s">
        <v>205</v>
      </c>
      <c r="F8" s="158">
        <v>0.05</v>
      </c>
      <c r="G8" s="157">
        <f t="shared" si="0"/>
        <v>0.05</v>
      </c>
      <c r="H8" s="115" t="s">
        <v>292</v>
      </c>
    </row>
    <row r="9" spans="1:8" ht="24" customHeight="1">
      <c r="A9" s="116" t="s">
        <v>293</v>
      </c>
      <c r="B9" s="114" t="s">
        <v>279</v>
      </c>
      <c r="C9" s="120" t="s">
        <v>282</v>
      </c>
      <c r="D9" s="120">
        <v>6</v>
      </c>
      <c r="E9" s="120" t="s">
        <v>187</v>
      </c>
      <c r="F9" s="158">
        <v>0.1</v>
      </c>
      <c r="G9" s="157">
        <f t="shared" si="0"/>
        <v>0.60000000000000009</v>
      </c>
      <c r="H9" s="121" t="s">
        <v>283</v>
      </c>
    </row>
    <row r="10" spans="1:8" ht="24" customHeight="1">
      <c r="A10" s="116"/>
      <c r="B10" s="110"/>
      <c r="C10" s="120" t="s">
        <v>294</v>
      </c>
      <c r="D10" s="120">
        <v>8</v>
      </c>
      <c r="E10" s="120" t="s">
        <v>205</v>
      </c>
      <c r="F10" s="157">
        <v>0.05</v>
      </c>
      <c r="G10" s="157">
        <f t="shared" si="0"/>
        <v>0.4</v>
      </c>
      <c r="H10" s="115" t="s">
        <v>292</v>
      </c>
    </row>
    <row r="11" spans="1:8" ht="24" customHeight="1">
      <c r="A11" s="116"/>
      <c r="B11" s="122"/>
      <c r="C11" s="120" t="s">
        <v>295</v>
      </c>
      <c r="D11" s="120">
        <v>8</v>
      </c>
      <c r="E11" s="120" t="s">
        <v>205</v>
      </c>
      <c r="F11" s="157">
        <v>0.03</v>
      </c>
      <c r="G11" s="157">
        <f t="shared" si="0"/>
        <v>0.24</v>
      </c>
      <c r="H11" s="123" t="s">
        <v>296</v>
      </c>
    </row>
    <row r="12" spans="1:8" ht="24" customHeight="1">
      <c r="A12" s="116"/>
      <c r="B12" s="124" t="s">
        <v>297</v>
      </c>
      <c r="C12" s="125" t="s">
        <v>298</v>
      </c>
      <c r="D12" s="120">
        <v>5</v>
      </c>
      <c r="E12" s="120" t="s">
        <v>192</v>
      </c>
      <c r="F12" s="157">
        <v>0.1</v>
      </c>
      <c r="G12" s="157">
        <f t="shared" si="0"/>
        <v>0.5</v>
      </c>
      <c r="H12" s="115" t="s">
        <v>291</v>
      </c>
    </row>
    <row r="13" spans="1:8" ht="24" customHeight="1">
      <c r="A13" s="126"/>
      <c r="B13" s="122"/>
      <c r="C13" s="125" t="s">
        <v>299</v>
      </c>
      <c r="D13" s="120">
        <v>5</v>
      </c>
      <c r="E13" s="125" t="s">
        <v>205</v>
      </c>
      <c r="F13" s="157">
        <v>0.05</v>
      </c>
      <c r="G13" s="157">
        <f>F13*D13</f>
        <v>0.25</v>
      </c>
      <c r="H13" s="115" t="s">
        <v>292</v>
      </c>
    </row>
    <row r="14" spans="1:8" ht="24" customHeight="1">
      <c r="A14" s="127" t="s">
        <v>300</v>
      </c>
      <c r="B14" s="127"/>
      <c r="C14" s="127"/>
      <c r="D14" s="127"/>
      <c r="E14" s="127"/>
      <c r="F14" s="128"/>
      <c r="G14" s="159">
        <f>SUM(G2:G13)</f>
        <v>3</v>
      </c>
      <c r="H14" s="154"/>
    </row>
    <row r="15" spans="1:8" ht="24" customHeight="1"/>
  </sheetData>
  <mergeCells count="9">
    <mergeCell ref="A14:F14"/>
    <mergeCell ref="A2:A5"/>
    <mergeCell ref="B2:B3"/>
    <mergeCell ref="B4:B5"/>
    <mergeCell ref="A6:A8"/>
    <mergeCell ref="B7:B8"/>
    <mergeCell ref="A9:A13"/>
    <mergeCell ref="B9:B11"/>
    <mergeCell ref="B12:B1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传统戏购置247.285</vt:lpstr>
      <vt:lpstr>《白蛇传》服装制作-10.442</vt:lpstr>
      <vt:lpstr>《金翅大鹏》服装制作21.38万元</vt:lpstr>
      <vt:lpstr>《金雁桥》服装制作19.46万元；</vt:lpstr>
      <vt:lpstr>《蝴蝶梦》服装制作16万元；</vt:lpstr>
      <vt:lpstr>《蝴蝶梦》道具制作9.544万元</vt:lpstr>
      <vt:lpstr>《蝴蝶梦》舞美制作10.456万元</vt:lpstr>
      <vt:lpstr>《霸王别姬》服装及造型制作3万元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2026-01-04T07:40:27Z</cp:lastPrinted>
  <dcterms:created xsi:type="dcterms:W3CDTF">2026-01-04T07:35:43Z</dcterms:created>
  <dcterms:modified xsi:type="dcterms:W3CDTF">2026-02-02T03:01:23Z</dcterms:modified>
</cp:coreProperties>
</file>